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umpyo.hong\Desktop\GS칼텍스_강의\모듈 3\"/>
    </mc:Choice>
  </mc:AlternateContent>
  <xr:revisionPtr revIDLastSave="0" documentId="13_ncr:1_{47B62BA7-7627-4A59-8330-AA83EDCA7EF2}" xr6:coauthVersionLast="47" xr6:coauthVersionMax="47" xr10:uidLastSave="{00000000-0000-0000-0000-000000000000}"/>
  <bookViews>
    <workbookView xWindow="780" yWindow="492" windowWidth="21276" windowHeight="12600" activeTab="6" xr2:uid="{AF1DF8E6-1B4C-44DA-8AEB-0CF730981A53}"/>
  </bookViews>
  <sheets>
    <sheet name="README" sheetId="1" r:id="rId1"/>
    <sheet name="Settings" sheetId="7" r:id="rId2"/>
    <sheet name="계정마스터" sheetId="2" r:id="rId3"/>
    <sheet name="예산_원본" sheetId="3" r:id="rId4"/>
    <sheet name="실적_원본" sheetId="4" r:id="rId5"/>
    <sheet name="보정" sheetId="8" r:id="rId6"/>
    <sheet name="예실" sheetId="5" r:id="rId7"/>
  </sheets>
  <definedNames>
    <definedName name="ExternalData_1" localSheetId="6" hidden="1">예실!$A$1:$J$421</definedName>
    <definedName name="누계금액기준">Settings!$B$11</definedName>
    <definedName name="누계중대금액기준">Settings!$B$12</definedName>
    <definedName name="누계차이율기준">Settings!$B$10</definedName>
    <definedName name="당월금액기준">Settings!$B$8</definedName>
    <definedName name="당월중대금액기준">Settings!$B$9</definedName>
    <definedName name="당월차이율기준">Settings!$B$7</definedName>
    <definedName name="연속개월기준">Settings!$B$15</definedName>
    <definedName name="예산여유율기준">Settings!$B$14</definedName>
    <definedName name="전년대비악화기준">Settings!$B$13</definedName>
    <definedName name="튀는값배수기준">Settings!$B$16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53" i="5" l="1"/>
  <c r="Q53" i="5" s="1"/>
  <c r="P67" i="5"/>
  <c r="Q67" i="5" s="1"/>
  <c r="P117" i="5"/>
  <c r="Q117" i="5" s="1"/>
  <c r="P249" i="5"/>
  <c r="Q249" i="5" s="1"/>
  <c r="P257" i="5"/>
  <c r="Q257" i="5" s="1"/>
  <c r="P263" i="5"/>
  <c r="Q263" i="5" s="1"/>
  <c r="P299" i="5"/>
  <c r="Q299" i="5" s="1"/>
  <c r="O2" i="5"/>
  <c r="P2" i="5" s="1"/>
  <c r="Q2" i="5" s="1"/>
  <c r="O3" i="5"/>
  <c r="P3" i="5" s="1"/>
  <c r="Q3" i="5" s="1"/>
  <c r="O4" i="5"/>
  <c r="P4" i="5" s="1"/>
  <c r="Q4" i="5" s="1"/>
  <c r="O5" i="5"/>
  <c r="P5" i="5" s="1"/>
  <c r="Q5" i="5" s="1"/>
  <c r="O6" i="5"/>
  <c r="P6" i="5" s="1"/>
  <c r="Q6" i="5" s="1"/>
  <c r="O7" i="5"/>
  <c r="P7" i="5" s="1"/>
  <c r="Q7" i="5" s="1"/>
  <c r="O8" i="5"/>
  <c r="P8" i="5" s="1"/>
  <c r="Q8" i="5" s="1"/>
  <c r="O9" i="5"/>
  <c r="P9" i="5" s="1"/>
  <c r="Q9" i="5" s="1"/>
  <c r="O10" i="5"/>
  <c r="P10" i="5" s="1"/>
  <c r="Q10" i="5" s="1"/>
  <c r="O11" i="5"/>
  <c r="P11" i="5" s="1"/>
  <c r="Q11" i="5" s="1"/>
  <c r="O12" i="5"/>
  <c r="P12" i="5" s="1"/>
  <c r="Q12" i="5" s="1"/>
  <c r="O13" i="5"/>
  <c r="P13" i="5" s="1"/>
  <c r="Q13" i="5" s="1"/>
  <c r="O14" i="5"/>
  <c r="P14" i="5" s="1"/>
  <c r="Q14" i="5" s="1"/>
  <c r="O15" i="5"/>
  <c r="P15" i="5" s="1"/>
  <c r="Q15" i="5" s="1"/>
  <c r="O16" i="5"/>
  <c r="P16" i="5" s="1"/>
  <c r="Q16" i="5" s="1"/>
  <c r="O17" i="5"/>
  <c r="P17" i="5" s="1"/>
  <c r="Q17" i="5" s="1"/>
  <c r="O18" i="5"/>
  <c r="P18" i="5" s="1"/>
  <c r="Q18" i="5" s="1"/>
  <c r="O19" i="5"/>
  <c r="P19" i="5" s="1"/>
  <c r="Q19" i="5" s="1"/>
  <c r="O20" i="5"/>
  <c r="P20" i="5" s="1"/>
  <c r="Q20" i="5" s="1"/>
  <c r="O21" i="5"/>
  <c r="P21" i="5" s="1"/>
  <c r="Q21" i="5" s="1"/>
  <c r="O22" i="5"/>
  <c r="P22" i="5" s="1"/>
  <c r="Q22" i="5" s="1"/>
  <c r="O23" i="5"/>
  <c r="P23" i="5" s="1"/>
  <c r="Q23" i="5" s="1"/>
  <c r="O24" i="5"/>
  <c r="P24" i="5" s="1"/>
  <c r="Q24" i="5" s="1"/>
  <c r="O25" i="5"/>
  <c r="P25" i="5" s="1"/>
  <c r="Q25" i="5" s="1"/>
  <c r="O26" i="5"/>
  <c r="P26" i="5" s="1"/>
  <c r="Q26" i="5" s="1"/>
  <c r="O27" i="5"/>
  <c r="P27" i="5" s="1"/>
  <c r="Q27" i="5" s="1"/>
  <c r="O28" i="5"/>
  <c r="P28" i="5" s="1"/>
  <c r="Q28" i="5" s="1"/>
  <c r="O29" i="5"/>
  <c r="P29" i="5" s="1"/>
  <c r="Q29" i="5" s="1"/>
  <c r="O30" i="5"/>
  <c r="P30" i="5" s="1"/>
  <c r="Q30" i="5" s="1"/>
  <c r="O31" i="5"/>
  <c r="P31" i="5" s="1"/>
  <c r="Q31" i="5" s="1"/>
  <c r="O32" i="5"/>
  <c r="P32" i="5" s="1"/>
  <c r="Q32" i="5" s="1"/>
  <c r="O33" i="5"/>
  <c r="P33" i="5" s="1"/>
  <c r="Q33" i="5" s="1"/>
  <c r="O34" i="5"/>
  <c r="P34" i="5" s="1"/>
  <c r="Q34" i="5" s="1"/>
  <c r="O35" i="5"/>
  <c r="P35" i="5" s="1"/>
  <c r="Q35" i="5" s="1"/>
  <c r="O36" i="5"/>
  <c r="P36" i="5" s="1"/>
  <c r="Q36" i="5" s="1"/>
  <c r="O37" i="5"/>
  <c r="P37" i="5" s="1"/>
  <c r="Q37" i="5" s="1"/>
  <c r="O38" i="5"/>
  <c r="P38" i="5" s="1"/>
  <c r="Q38" i="5" s="1"/>
  <c r="O39" i="5"/>
  <c r="P39" i="5" s="1"/>
  <c r="Q39" i="5" s="1"/>
  <c r="O40" i="5"/>
  <c r="P40" i="5" s="1"/>
  <c r="Q40" i="5" s="1"/>
  <c r="O41" i="5"/>
  <c r="P41" i="5" s="1"/>
  <c r="Q41" i="5" s="1"/>
  <c r="O42" i="5"/>
  <c r="P42" i="5" s="1"/>
  <c r="Q42" i="5" s="1"/>
  <c r="O43" i="5"/>
  <c r="P43" i="5" s="1"/>
  <c r="Q43" i="5" s="1"/>
  <c r="O44" i="5"/>
  <c r="P44" i="5" s="1"/>
  <c r="Q44" i="5" s="1"/>
  <c r="O45" i="5"/>
  <c r="P45" i="5" s="1"/>
  <c r="Q45" i="5" s="1"/>
  <c r="O46" i="5"/>
  <c r="P46" i="5" s="1"/>
  <c r="Q46" i="5" s="1"/>
  <c r="O47" i="5"/>
  <c r="P47" i="5" s="1"/>
  <c r="Q47" i="5" s="1"/>
  <c r="O48" i="5"/>
  <c r="P48" i="5" s="1"/>
  <c r="Q48" i="5" s="1"/>
  <c r="O49" i="5"/>
  <c r="P49" i="5" s="1"/>
  <c r="Q49" i="5" s="1"/>
  <c r="O50" i="5"/>
  <c r="P50" i="5" s="1"/>
  <c r="Q50" i="5" s="1"/>
  <c r="O51" i="5"/>
  <c r="P51" i="5" s="1"/>
  <c r="Q51" i="5" s="1"/>
  <c r="O52" i="5"/>
  <c r="P52" i="5" s="1"/>
  <c r="Q52" i="5" s="1"/>
  <c r="O53" i="5"/>
  <c r="O54" i="5"/>
  <c r="P54" i="5" s="1"/>
  <c r="Q54" i="5" s="1"/>
  <c r="O55" i="5"/>
  <c r="P55" i="5" s="1"/>
  <c r="Q55" i="5" s="1"/>
  <c r="O56" i="5"/>
  <c r="P56" i="5" s="1"/>
  <c r="Q56" i="5" s="1"/>
  <c r="O57" i="5"/>
  <c r="P57" i="5" s="1"/>
  <c r="Q57" i="5" s="1"/>
  <c r="O58" i="5"/>
  <c r="P58" i="5" s="1"/>
  <c r="Q58" i="5" s="1"/>
  <c r="O59" i="5"/>
  <c r="P59" i="5" s="1"/>
  <c r="Q59" i="5" s="1"/>
  <c r="O60" i="5"/>
  <c r="P60" i="5" s="1"/>
  <c r="Q60" i="5" s="1"/>
  <c r="O61" i="5"/>
  <c r="P61" i="5" s="1"/>
  <c r="Q61" i="5" s="1"/>
  <c r="O62" i="5"/>
  <c r="P62" i="5" s="1"/>
  <c r="Q62" i="5" s="1"/>
  <c r="O63" i="5"/>
  <c r="P63" i="5" s="1"/>
  <c r="Q63" i="5" s="1"/>
  <c r="O64" i="5"/>
  <c r="P64" i="5" s="1"/>
  <c r="Q64" i="5" s="1"/>
  <c r="O65" i="5"/>
  <c r="P65" i="5" s="1"/>
  <c r="Q65" i="5" s="1"/>
  <c r="O66" i="5"/>
  <c r="P66" i="5" s="1"/>
  <c r="Q66" i="5" s="1"/>
  <c r="O67" i="5"/>
  <c r="O68" i="5"/>
  <c r="P68" i="5" s="1"/>
  <c r="Q68" i="5" s="1"/>
  <c r="O69" i="5"/>
  <c r="P69" i="5" s="1"/>
  <c r="Q69" i="5" s="1"/>
  <c r="O70" i="5"/>
  <c r="P70" i="5" s="1"/>
  <c r="Q70" i="5" s="1"/>
  <c r="O71" i="5"/>
  <c r="P71" i="5" s="1"/>
  <c r="Q71" i="5" s="1"/>
  <c r="O72" i="5"/>
  <c r="P72" i="5" s="1"/>
  <c r="Q72" i="5" s="1"/>
  <c r="O73" i="5"/>
  <c r="P73" i="5" s="1"/>
  <c r="Q73" i="5" s="1"/>
  <c r="O74" i="5"/>
  <c r="P74" i="5" s="1"/>
  <c r="Q74" i="5" s="1"/>
  <c r="O75" i="5"/>
  <c r="P75" i="5" s="1"/>
  <c r="Q75" i="5" s="1"/>
  <c r="O76" i="5"/>
  <c r="P76" i="5" s="1"/>
  <c r="Q76" i="5" s="1"/>
  <c r="O77" i="5"/>
  <c r="P77" i="5" s="1"/>
  <c r="Q77" i="5" s="1"/>
  <c r="O78" i="5"/>
  <c r="P78" i="5" s="1"/>
  <c r="Q78" i="5" s="1"/>
  <c r="O79" i="5"/>
  <c r="P79" i="5" s="1"/>
  <c r="Q79" i="5" s="1"/>
  <c r="O80" i="5"/>
  <c r="P80" i="5" s="1"/>
  <c r="Q80" i="5" s="1"/>
  <c r="O81" i="5"/>
  <c r="P81" i="5" s="1"/>
  <c r="Q81" i="5" s="1"/>
  <c r="O82" i="5"/>
  <c r="P82" i="5" s="1"/>
  <c r="Q82" i="5" s="1"/>
  <c r="O83" i="5"/>
  <c r="P83" i="5" s="1"/>
  <c r="Q83" i="5" s="1"/>
  <c r="O84" i="5"/>
  <c r="P84" i="5" s="1"/>
  <c r="Q84" i="5" s="1"/>
  <c r="O85" i="5"/>
  <c r="P85" i="5" s="1"/>
  <c r="Q85" i="5" s="1"/>
  <c r="O86" i="5"/>
  <c r="P86" i="5" s="1"/>
  <c r="Q86" i="5" s="1"/>
  <c r="O87" i="5"/>
  <c r="P87" i="5" s="1"/>
  <c r="Q87" i="5" s="1"/>
  <c r="O88" i="5"/>
  <c r="P88" i="5" s="1"/>
  <c r="Q88" i="5" s="1"/>
  <c r="O89" i="5"/>
  <c r="P89" i="5" s="1"/>
  <c r="Q89" i="5" s="1"/>
  <c r="O90" i="5"/>
  <c r="P90" i="5" s="1"/>
  <c r="Q90" i="5" s="1"/>
  <c r="O91" i="5"/>
  <c r="P91" i="5" s="1"/>
  <c r="Q91" i="5" s="1"/>
  <c r="O92" i="5"/>
  <c r="P92" i="5" s="1"/>
  <c r="Q92" i="5" s="1"/>
  <c r="O93" i="5"/>
  <c r="P93" i="5" s="1"/>
  <c r="Q93" i="5" s="1"/>
  <c r="O94" i="5"/>
  <c r="P94" i="5" s="1"/>
  <c r="Q94" i="5" s="1"/>
  <c r="O95" i="5"/>
  <c r="P95" i="5" s="1"/>
  <c r="Q95" i="5" s="1"/>
  <c r="O96" i="5"/>
  <c r="P96" i="5" s="1"/>
  <c r="Q96" i="5" s="1"/>
  <c r="O97" i="5"/>
  <c r="P97" i="5" s="1"/>
  <c r="Q97" i="5" s="1"/>
  <c r="O98" i="5"/>
  <c r="P98" i="5" s="1"/>
  <c r="Q98" i="5" s="1"/>
  <c r="O99" i="5"/>
  <c r="P99" i="5" s="1"/>
  <c r="Q99" i="5" s="1"/>
  <c r="O100" i="5"/>
  <c r="P100" i="5" s="1"/>
  <c r="Q100" i="5" s="1"/>
  <c r="O101" i="5"/>
  <c r="P101" i="5" s="1"/>
  <c r="Q101" i="5" s="1"/>
  <c r="O102" i="5"/>
  <c r="P102" i="5" s="1"/>
  <c r="Q102" i="5" s="1"/>
  <c r="O103" i="5"/>
  <c r="P103" i="5" s="1"/>
  <c r="Q103" i="5" s="1"/>
  <c r="O104" i="5"/>
  <c r="P104" i="5" s="1"/>
  <c r="Q104" i="5" s="1"/>
  <c r="O105" i="5"/>
  <c r="P105" i="5" s="1"/>
  <c r="Q105" i="5" s="1"/>
  <c r="O106" i="5"/>
  <c r="P106" i="5" s="1"/>
  <c r="Q106" i="5" s="1"/>
  <c r="O107" i="5"/>
  <c r="P107" i="5" s="1"/>
  <c r="Q107" i="5" s="1"/>
  <c r="O108" i="5"/>
  <c r="P108" i="5" s="1"/>
  <c r="Q108" i="5" s="1"/>
  <c r="O109" i="5"/>
  <c r="P109" i="5" s="1"/>
  <c r="Q109" i="5" s="1"/>
  <c r="O110" i="5"/>
  <c r="P110" i="5" s="1"/>
  <c r="Q110" i="5" s="1"/>
  <c r="O111" i="5"/>
  <c r="P111" i="5" s="1"/>
  <c r="Q111" i="5" s="1"/>
  <c r="O112" i="5"/>
  <c r="P112" i="5" s="1"/>
  <c r="Q112" i="5" s="1"/>
  <c r="O113" i="5"/>
  <c r="P113" i="5" s="1"/>
  <c r="Q113" i="5" s="1"/>
  <c r="O114" i="5"/>
  <c r="P114" i="5" s="1"/>
  <c r="Q114" i="5" s="1"/>
  <c r="O115" i="5"/>
  <c r="P115" i="5" s="1"/>
  <c r="Q115" i="5" s="1"/>
  <c r="O116" i="5"/>
  <c r="P116" i="5" s="1"/>
  <c r="Q116" i="5" s="1"/>
  <c r="O117" i="5"/>
  <c r="O118" i="5"/>
  <c r="P118" i="5" s="1"/>
  <c r="Q118" i="5" s="1"/>
  <c r="O119" i="5"/>
  <c r="P119" i="5" s="1"/>
  <c r="Q119" i="5" s="1"/>
  <c r="O120" i="5"/>
  <c r="P120" i="5" s="1"/>
  <c r="Q120" i="5" s="1"/>
  <c r="O121" i="5"/>
  <c r="P121" i="5" s="1"/>
  <c r="Q121" i="5" s="1"/>
  <c r="O122" i="5"/>
  <c r="P122" i="5" s="1"/>
  <c r="Q122" i="5" s="1"/>
  <c r="O123" i="5"/>
  <c r="P123" i="5" s="1"/>
  <c r="Q123" i="5" s="1"/>
  <c r="O124" i="5"/>
  <c r="P124" i="5" s="1"/>
  <c r="Q124" i="5" s="1"/>
  <c r="O125" i="5"/>
  <c r="P125" i="5" s="1"/>
  <c r="Q125" i="5" s="1"/>
  <c r="O126" i="5"/>
  <c r="P126" i="5" s="1"/>
  <c r="Q126" i="5" s="1"/>
  <c r="O127" i="5"/>
  <c r="P127" i="5" s="1"/>
  <c r="Q127" i="5" s="1"/>
  <c r="O128" i="5"/>
  <c r="P128" i="5" s="1"/>
  <c r="Q128" i="5" s="1"/>
  <c r="O129" i="5"/>
  <c r="P129" i="5" s="1"/>
  <c r="Q129" i="5" s="1"/>
  <c r="O130" i="5"/>
  <c r="P130" i="5" s="1"/>
  <c r="Q130" i="5" s="1"/>
  <c r="O131" i="5"/>
  <c r="P131" i="5" s="1"/>
  <c r="Q131" i="5" s="1"/>
  <c r="O132" i="5"/>
  <c r="P132" i="5" s="1"/>
  <c r="Q132" i="5" s="1"/>
  <c r="O133" i="5"/>
  <c r="P133" i="5" s="1"/>
  <c r="Q133" i="5" s="1"/>
  <c r="O134" i="5"/>
  <c r="P134" i="5" s="1"/>
  <c r="Q134" i="5" s="1"/>
  <c r="O135" i="5"/>
  <c r="P135" i="5" s="1"/>
  <c r="Q135" i="5" s="1"/>
  <c r="O136" i="5"/>
  <c r="P136" i="5" s="1"/>
  <c r="Q136" i="5" s="1"/>
  <c r="O137" i="5"/>
  <c r="P137" i="5" s="1"/>
  <c r="Q137" i="5" s="1"/>
  <c r="O138" i="5"/>
  <c r="P138" i="5" s="1"/>
  <c r="Q138" i="5" s="1"/>
  <c r="O139" i="5"/>
  <c r="P139" i="5" s="1"/>
  <c r="Q139" i="5" s="1"/>
  <c r="O140" i="5"/>
  <c r="P140" i="5" s="1"/>
  <c r="Q140" i="5" s="1"/>
  <c r="O141" i="5"/>
  <c r="P141" i="5" s="1"/>
  <c r="Q141" i="5" s="1"/>
  <c r="O142" i="5"/>
  <c r="P142" i="5" s="1"/>
  <c r="Q142" i="5" s="1"/>
  <c r="O143" i="5"/>
  <c r="P143" i="5" s="1"/>
  <c r="Q143" i="5" s="1"/>
  <c r="O144" i="5"/>
  <c r="P144" i="5" s="1"/>
  <c r="Q144" i="5" s="1"/>
  <c r="O145" i="5"/>
  <c r="P145" i="5" s="1"/>
  <c r="Q145" i="5" s="1"/>
  <c r="O146" i="5"/>
  <c r="P146" i="5" s="1"/>
  <c r="Q146" i="5" s="1"/>
  <c r="O147" i="5"/>
  <c r="P147" i="5" s="1"/>
  <c r="Q147" i="5" s="1"/>
  <c r="O148" i="5"/>
  <c r="P148" i="5" s="1"/>
  <c r="Q148" i="5" s="1"/>
  <c r="O149" i="5"/>
  <c r="P149" i="5" s="1"/>
  <c r="Q149" i="5" s="1"/>
  <c r="O150" i="5"/>
  <c r="P150" i="5" s="1"/>
  <c r="Q150" i="5" s="1"/>
  <c r="O151" i="5"/>
  <c r="P151" i="5" s="1"/>
  <c r="Q151" i="5" s="1"/>
  <c r="O152" i="5"/>
  <c r="P152" i="5" s="1"/>
  <c r="Q152" i="5" s="1"/>
  <c r="O153" i="5"/>
  <c r="P153" i="5" s="1"/>
  <c r="Q153" i="5" s="1"/>
  <c r="O154" i="5"/>
  <c r="P154" i="5" s="1"/>
  <c r="Q154" i="5" s="1"/>
  <c r="O155" i="5"/>
  <c r="P155" i="5" s="1"/>
  <c r="Q155" i="5" s="1"/>
  <c r="O156" i="5"/>
  <c r="P156" i="5" s="1"/>
  <c r="Q156" i="5" s="1"/>
  <c r="O157" i="5"/>
  <c r="P157" i="5" s="1"/>
  <c r="Q157" i="5" s="1"/>
  <c r="O158" i="5"/>
  <c r="P158" i="5" s="1"/>
  <c r="Q158" i="5" s="1"/>
  <c r="O159" i="5"/>
  <c r="P159" i="5" s="1"/>
  <c r="Q159" i="5" s="1"/>
  <c r="O160" i="5"/>
  <c r="P160" i="5" s="1"/>
  <c r="Q160" i="5" s="1"/>
  <c r="O161" i="5"/>
  <c r="P161" i="5" s="1"/>
  <c r="Q161" i="5" s="1"/>
  <c r="O162" i="5"/>
  <c r="P162" i="5" s="1"/>
  <c r="Q162" i="5" s="1"/>
  <c r="O163" i="5"/>
  <c r="P163" i="5" s="1"/>
  <c r="Q163" i="5" s="1"/>
  <c r="O164" i="5"/>
  <c r="P164" i="5" s="1"/>
  <c r="Q164" i="5" s="1"/>
  <c r="O165" i="5"/>
  <c r="P165" i="5" s="1"/>
  <c r="Q165" i="5" s="1"/>
  <c r="O166" i="5"/>
  <c r="P166" i="5" s="1"/>
  <c r="Q166" i="5" s="1"/>
  <c r="O167" i="5"/>
  <c r="P167" i="5" s="1"/>
  <c r="Q167" i="5" s="1"/>
  <c r="O168" i="5"/>
  <c r="P168" i="5" s="1"/>
  <c r="Q168" i="5" s="1"/>
  <c r="O169" i="5"/>
  <c r="P169" i="5" s="1"/>
  <c r="Q169" i="5" s="1"/>
  <c r="O170" i="5"/>
  <c r="P170" i="5" s="1"/>
  <c r="Q170" i="5" s="1"/>
  <c r="O171" i="5"/>
  <c r="P171" i="5" s="1"/>
  <c r="Q171" i="5" s="1"/>
  <c r="O172" i="5"/>
  <c r="P172" i="5" s="1"/>
  <c r="Q172" i="5" s="1"/>
  <c r="O173" i="5"/>
  <c r="P173" i="5" s="1"/>
  <c r="Q173" i="5" s="1"/>
  <c r="O174" i="5"/>
  <c r="P174" i="5" s="1"/>
  <c r="Q174" i="5" s="1"/>
  <c r="O175" i="5"/>
  <c r="P175" i="5" s="1"/>
  <c r="Q175" i="5" s="1"/>
  <c r="O176" i="5"/>
  <c r="P176" i="5" s="1"/>
  <c r="Q176" i="5" s="1"/>
  <c r="O177" i="5"/>
  <c r="P177" i="5" s="1"/>
  <c r="Q177" i="5" s="1"/>
  <c r="O178" i="5"/>
  <c r="P178" i="5" s="1"/>
  <c r="Q178" i="5" s="1"/>
  <c r="O179" i="5"/>
  <c r="P179" i="5" s="1"/>
  <c r="Q179" i="5" s="1"/>
  <c r="O180" i="5"/>
  <c r="P180" i="5" s="1"/>
  <c r="Q180" i="5" s="1"/>
  <c r="O181" i="5"/>
  <c r="P181" i="5" s="1"/>
  <c r="Q181" i="5" s="1"/>
  <c r="O182" i="5"/>
  <c r="P182" i="5" s="1"/>
  <c r="Q182" i="5" s="1"/>
  <c r="O183" i="5"/>
  <c r="P183" i="5" s="1"/>
  <c r="Q183" i="5" s="1"/>
  <c r="O184" i="5"/>
  <c r="P184" i="5" s="1"/>
  <c r="Q184" i="5" s="1"/>
  <c r="O185" i="5"/>
  <c r="P185" i="5" s="1"/>
  <c r="Q185" i="5" s="1"/>
  <c r="O186" i="5"/>
  <c r="P186" i="5" s="1"/>
  <c r="Q186" i="5" s="1"/>
  <c r="O187" i="5"/>
  <c r="P187" i="5" s="1"/>
  <c r="Q187" i="5" s="1"/>
  <c r="O188" i="5"/>
  <c r="P188" i="5" s="1"/>
  <c r="Q188" i="5" s="1"/>
  <c r="O189" i="5"/>
  <c r="P189" i="5" s="1"/>
  <c r="Q189" i="5" s="1"/>
  <c r="O190" i="5"/>
  <c r="P190" i="5" s="1"/>
  <c r="Q190" i="5" s="1"/>
  <c r="O191" i="5"/>
  <c r="P191" i="5" s="1"/>
  <c r="Q191" i="5" s="1"/>
  <c r="O192" i="5"/>
  <c r="P192" i="5" s="1"/>
  <c r="Q192" i="5" s="1"/>
  <c r="O193" i="5"/>
  <c r="P193" i="5" s="1"/>
  <c r="Q193" i="5" s="1"/>
  <c r="O194" i="5"/>
  <c r="P194" i="5" s="1"/>
  <c r="Q194" i="5" s="1"/>
  <c r="O195" i="5"/>
  <c r="P195" i="5" s="1"/>
  <c r="Q195" i="5" s="1"/>
  <c r="O196" i="5"/>
  <c r="P196" i="5" s="1"/>
  <c r="Q196" i="5" s="1"/>
  <c r="O197" i="5"/>
  <c r="P197" i="5" s="1"/>
  <c r="Q197" i="5" s="1"/>
  <c r="O198" i="5"/>
  <c r="P198" i="5" s="1"/>
  <c r="Q198" i="5" s="1"/>
  <c r="O199" i="5"/>
  <c r="P199" i="5" s="1"/>
  <c r="Q199" i="5" s="1"/>
  <c r="O200" i="5"/>
  <c r="P200" i="5" s="1"/>
  <c r="Q200" i="5" s="1"/>
  <c r="O201" i="5"/>
  <c r="P201" i="5" s="1"/>
  <c r="Q201" i="5" s="1"/>
  <c r="O202" i="5"/>
  <c r="P202" i="5" s="1"/>
  <c r="Q202" i="5" s="1"/>
  <c r="O203" i="5"/>
  <c r="P203" i="5" s="1"/>
  <c r="Q203" i="5" s="1"/>
  <c r="O204" i="5"/>
  <c r="P204" i="5" s="1"/>
  <c r="Q204" i="5" s="1"/>
  <c r="O205" i="5"/>
  <c r="P205" i="5" s="1"/>
  <c r="Q205" i="5" s="1"/>
  <c r="O206" i="5"/>
  <c r="P206" i="5" s="1"/>
  <c r="Q206" i="5" s="1"/>
  <c r="O207" i="5"/>
  <c r="P207" i="5" s="1"/>
  <c r="Q207" i="5" s="1"/>
  <c r="O208" i="5"/>
  <c r="P208" i="5" s="1"/>
  <c r="Q208" i="5" s="1"/>
  <c r="O209" i="5"/>
  <c r="P209" i="5" s="1"/>
  <c r="Q209" i="5" s="1"/>
  <c r="O210" i="5"/>
  <c r="P210" i="5" s="1"/>
  <c r="Q210" i="5" s="1"/>
  <c r="O211" i="5"/>
  <c r="P211" i="5" s="1"/>
  <c r="Q211" i="5" s="1"/>
  <c r="O212" i="5"/>
  <c r="P212" i="5" s="1"/>
  <c r="Q212" i="5" s="1"/>
  <c r="O213" i="5"/>
  <c r="P213" i="5" s="1"/>
  <c r="Q213" i="5" s="1"/>
  <c r="O214" i="5"/>
  <c r="P214" i="5" s="1"/>
  <c r="Q214" i="5" s="1"/>
  <c r="O215" i="5"/>
  <c r="P215" i="5" s="1"/>
  <c r="Q215" i="5" s="1"/>
  <c r="O216" i="5"/>
  <c r="P216" i="5" s="1"/>
  <c r="Q216" i="5" s="1"/>
  <c r="O217" i="5"/>
  <c r="P217" i="5" s="1"/>
  <c r="Q217" i="5" s="1"/>
  <c r="O218" i="5"/>
  <c r="P218" i="5" s="1"/>
  <c r="Q218" i="5" s="1"/>
  <c r="O219" i="5"/>
  <c r="P219" i="5" s="1"/>
  <c r="Q219" i="5" s="1"/>
  <c r="O220" i="5"/>
  <c r="P220" i="5" s="1"/>
  <c r="Q220" i="5" s="1"/>
  <c r="O221" i="5"/>
  <c r="P221" i="5" s="1"/>
  <c r="Q221" i="5" s="1"/>
  <c r="O222" i="5"/>
  <c r="P222" i="5" s="1"/>
  <c r="Q222" i="5" s="1"/>
  <c r="O223" i="5"/>
  <c r="P223" i="5" s="1"/>
  <c r="Q223" i="5" s="1"/>
  <c r="O224" i="5"/>
  <c r="P224" i="5" s="1"/>
  <c r="Q224" i="5" s="1"/>
  <c r="O225" i="5"/>
  <c r="P225" i="5" s="1"/>
  <c r="Q225" i="5" s="1"/>
  <c r="O226" i="5"/>
  <c r="P226" i="5" s="1"/>
  <c r="Q226" i="5" s="1"/>
  <c r="O227" i="5"/>
  <c r="P227" i="5" s="1"/>
  <c r="Q227" i="5" s="1"/>
  <c r="O228" i="5"/>
  <c r="P228" i="5" s="1"/>
  <c r="Q228" i="5" s="1"/>
  <c r="O229" i="5"/>
  <c r="P229" i="5" s="1"/>
  <c r="Q229" i="5" s="1"/>
  <c r="O230" i="5"/>
  <c r="P230" i="5" s="1"/>
  <c r="Q230" i="5" s="1"/>
  <c r="O231" i="5"/>
  <c r="P231" i="5" s="1"/>
  <c r="Q231" i="5" s="1"/>
  <c r="O232" i="5"/>
  <c r="P232" i="5" s="1"/>
  <c r="Q232" i="5" s="1"/>
  <c r="O233" i="5"/>
  <c r="P233" i="5" s="1"/>
  <c r="Q233" i="5" s="1"/>
  <c r="O234" i="5"/>
  <c r="P234" i="5" s="1"/>
  <c r="Q234" i="5" s="1"/>
  <c r="O235" i="5"/>
  <c r="P235" i="5" s="1"/>
  <c r="Q235" i="5" s="1"/>
  <c r="O236" i="5"/>
  <c r="P236" i="5" s="1"/>
  <c r="Q236" i="5" s="1"/>
  <c r="O237" i="5"/>
  <c r="P237" i="5" s="1"/>
  <c r="Q237" i="5" s="1"/>
  <c r="O238" i="5"/>
  <c r="P238" i="5" s="1"/>
  <c r="Q238" i="5" s="1"/>
  <c r="O239" i="5"/>
  <c r="P239" i="5" s="1"/>
  <c r="Q239" i="5" s="1"/>
  <c r="O240" i="5"/>
  <c r="P240" i="5" s="1"/>
  <c r="Q240" i="5" s="1"/>
  <c r="O241" i="5"/>
  <c r="P241" i="5" s="1"/>
  <c r="Q241" i="5" s="1"/>
  <c r="O242" i="5"/>
  <c r="P242" i="5" s="1"/>
  <c r="Q242" i="5" s="1"/>
  <c r="O243" i="5"/>
  <c r="P243" i="5" s="1"/>
  <c r="Q243" i="5" s="1"/>
  <c r="O244" i="5"/>
  <c r="P244" i="5" s="1"/>
  <c r="Q244" i="5" s="1"/>
  <c r="O245" i="5"/>
  <c r="P245" i="5" s="1"/>
  <c r="Q245" i="5" s="1"/>
  <c r="O246" i="5"/>
  <c r="P246" i="5" s="1"/>
  <c r="Q246" i="5" s="1"/>
  <c r="O247" i="5"/>
  <c r="P247" i="5" s="1"/>
  <c r="Q247" i="5" s="1"/>
  <c r="O248" i="5"/>
  <c r="P248" i="5" s="1"/>
  <c r="Q248" i="5" s="1"/>
  <c r="O249" i="5"/>
  <c r="O250" i="5"/>
  <c r="P250" i="5" s="1"/>
  <c r="Q250" i="5" s="1"/>
  <c r="O251" i="5"/>
  <c r="P251" i="5" s="1"/>
  <c r="Q251" i="5" s="1"/>
  <c r="O252" i="5"/>
  <c r="P252" i="5" s="1"/>
  <c r="Q252" i="5" s="1"/>
  <c r="O253" i="5"/>
  <c r="P253" i="5" s="1"/>
  <c r="Q253" i="5" s="1"/>
  <c r="O254" i="5"/>
  <c r="P254" i="5" s="1"/>
  <c r="Q254" i="5" s="1"/>
  <c r="O255" i="5"/>
  <c r="P255" i="5" s="1"/>
  <c r="Q255" i="5" s="1"/>
  <c r="O256" i="5"/>
  <c r="P256" i="5" s="1"/>
  <c r="Q256" i="5" s="1"/>
  <c r="O257" i="5"/>
  <c r="O258" i="5"/>
  <c r="P258" i="5" s="1"/>
  <c r="Q258" i="5" s="1"/>
  <c r="O259" i="5"/>
  <c r="P259" i="5" s="1"/>
  <c r="Q259" i="5" s="1"/>
  <c r="O260" i="5"/>
  <c r="P260" i="5" s="1"/>
  <c r="Q260" i="5" s="1"/>
  <c r="O261" i="5"/>
  <c r="P261" i="5" s="1"/>
  <c r="Q261" i="5" s="1"/>
  <c r="O262" i="5"/>
  <c r="P262" i="5" s="1"/>
  <c r="Q262" i="5" s="1"/>
  <c r="O263" i="5"/>
  <c r="O264" i="5"/>
  <c r="P264" i="5" s="1"/>
  <c r="Q264" i="5" s="1"/>
  <c r="O265" i="5"/>
  <c r="P265" i="5" s="1"/>
  <c r="Q265" i="5" s="1"/>
  <c r="O266" i="5"/>
  <c r="P266" i="5" s="1"/>
  <c r="Q266" i="5" s="1"/>
  <c r="O267" i="5"/>
  <c r="P267" i="5" s="1"/>
  <c r="Q267" i="5" s="1"/>
  <c r="O268" i="5"/>
  <c r="P268" i="5" s="1"/>
  <c r="Q268" i="5" s="1"/>
  <c r="O269" i="5"/>
  <c r="P269" i="5" s="1"/>
  <c r="Q269" i="5" s="1"/>
  <c r="O270" i="5"/>
  <c r="P270" i="5" s="1"/>
  <c r="Q270" i="5" s="1"/>
  <c r="O271" i="5"/>
  <c r="P271" i="5" s="1"/>
  <c r="Q271" i="5" s="1"/>
  <c r="O272" i="5"/>
  <c r="P272" i="5" s="1"/>
  <c r="Q272" i="5" s="1"/>
  <c r="O273" i="5"/>
  <c r="P273" i="5" s="1"/>
  <c r="Q273" i="5" s="1"/>
  <c r="O274" i="5"/>
  <c r="P274" i="5" s="1"/>
  <c r="Q274" i="5" s="1"/>
  <c r="O275" i="5"/>
  <c r="P275" i="5" s="1"/>
  <c r="Q275" i="5" s="1"/>
  <c r="O276" i="5"/>
  <c r="P276" i="5" s="1"/>
  <c r="Q276" i="5" s="1"/>
  <c r="O277" i="5"/>
  <c r="P277" i="5" s="1"/>
  <c r="Q277" i="5" s="1"/>
  <c r="O278" i="5"/>
  <c r="P278" i="5" s="1"/>
  <c r="Q278" i="5" s="1"/>
  <c r="O279" i="5"/>
  <c r="P279" i="5" s="1"/>
  <c r="Q279" i="5" s="1"/>
  <c r="O280" i="5"/>
  <c r="P280" i="5" s="1"/>
  <c r="Q280" i="5" s="1"/>
  <c r="O281" i="5"/>
  <c r="P281" i="5" s="1"/>
  <c r="Q281" i="5" s="1"/>
  <c r="O282" i="5"/>
  <c r="P282" i="5" s="1"/>
  <c r="Q282" i="5" s="1"/>
  <c r="O283" i="5"/>
  <c r="P283" i="5" s="1"/>
  <c r="Q283" i="5" s="1"/>
  <c r="O284" i="5"/>
  <c r="P284" i="5" s="1"/>
  <c r="Q284" i="5" s="1"/>
  <c r="O285" i="5"/>
  <c r="P285" i="5" s="1"/>
  <c r="Q285" i="5" s="1"/>
  <c r="O286" i="5"/>
  <c r="P286" i="5" s="1"/>
  <c r="Q286" i="5" s="1"/>
  <c r="O287" i="5"/>
  <c r="P287" i="5" s="1"/>
  <c r="Q287" i="5" s="1"/>
  <c r="O288" i="5"/>
  <c r="P288" i="5" s="1"/>
  <c r="Q288" i="5" s="1"/>
  <c r="O289" i="5"/>
  <c r="P289" i="5" s="1"/>
  <c r="Q289" i="5" s="1"/>
  <c r="O290" i="5"/>
  <c r="P290" i="5" s="1"/>
  <c r="Q290" i="5" s="1"/>
  <c r="O291" i="5"/>
  <c r="P291" i="5" s="1"/>
  <c r="Q291" i="5" s="1"/>
  <c r="O292" i="5"/>
  <c r="P292" i="5" s="1"/>
  <c r="Q292" i="5" s="1"/>
  <c r="O293" i="5"/>
  <c r="P293" i="5" s="1"/>
  <c r="Q293" i="5" s="1"/>
  <c r="O294" i="5"/>
  <c r="P294" i="5" s="1"/>
  <c r="Q294" i="5" s="1"/>
  <c r="O295" i="5"/>
  <c r="P295" i="5" s="1"/>
  <c r="Q295" i="5" s="1"/>
  <c r="O296" i="5"/>
  <c r="P296" i="5" s="1"/>
  <c r="Q296" i="5" s="1"/>
  <c r="O297" i="5"/>
  <c r="P297" i="5" s="1"/>
  <c r="Q297" i="5" s="1"/>
  <c r="O298" i="5"/>
  <c r="P298" i="5" s="1"/>
  <c r="Q298" i="5" s="1"/>
  <c r="O299" i="5"/>
  <c r="O300" i="5"/>
  <c r="P300" i="5" s="1"/>
  <c r="Q300" i="5" s="1"/>
  <c r="O301" i="5"/>
  <c r="P301" i="5" s="1"/>
  <c r="Q301" i="5" s="1"/>
  <c r="O302" i="5"/>
  <c r="P302" i="5" s="1"/>
  <c r="Q302" i="5" s="1"/>
  <c r="O303" i="5"/>
  <c r="P303" i="5" s="1"/>
  <c r="Q303" i="5" s="1"/>
  <c r="O304" i="5"/>
  <c r="P304" i="5" s="1"/>
  <c r="Q304" i="5" s="1"/>
  <c r="O305" i="5"/>
  <c r="P305" i="5" s="1"/>
  <c r="Q305" i="5" s="1"/>
  <c r="O306" i="5"/>
  <c r="P306" i="5" s="1"/>
  <c r="Q306" i="5" s="1"/>
  <c r="O307" i="5"/>
  <c r="P307" i="5" s="1"/>
  <c r="Q307" i="5" s="1"/>
  <c r="O308" i="5"/>
  <c r="P308" i="5" s="1"/>
  <c r="Q308" i="5" s="1"/>
  <c r="O309" i="5"/>
  <c r="P309" i="5" s="1"/>
  <c r="Q309" i="5" s="1"/>
  <c r="O310" i="5"/>
  <c r="P310" i="5" s="1"/>
  <c r="Q310" i="5" s="1"/>
  <c r="O311" i="5"/>
  <c r="P311" i="5" s="1"/>
  <c r="Q311" i="5" s="1"/>
  <c r="O312" i="5"/>
  <c r="P312" i="5" s="1"/>
  <c r="Q312" i="5" s="1"/>
  <c r="O313" i="5"/>
  <c r="P313" i="5" s="1"/>
  <c r="Q313" i="5" s="1"/>
  <c r="O314" i="5"/>
  <c r="P314" i="5" s="1"/>
  <c r="Q314" i="5" s="1"/>
  <c r="O315" i="5"/>
  <c r="P315" i="5" s="1"/>
  <c r="Q315" i="5" s="1"/>
  <c r="O316" i="5"/>
  <c r="P316" i="5" s="1"/>
  <c r="Q316" i="5" s="1"/>
  <c r="O317" i="5"/>
  <c r="P317" i="5" s="1"/>
  <c r="Q317" i="5" s="1"/>
  <c r="O318" i="5"/>
  <c r="P318" i="5" s="1"/>
  <c r="Q318" i="5" s="1"/>
  <c r="O319" i="5"/>
  <c r="P319" i="5" s="1"/>
  <c r="Q319" i="5" s="1"/>
  <c r="O320" i="5"/>
  <c r="P320" i="5" s="1"/>
  <c r="Q320" i="5" s="1"/>
  <c r="O321" i="5"/>
  <c r="P321" i="5" s="1"/>
  <c r="Q321" i="5" s="1"/>
  <c r="O322" i="5"/>
  <c r="P322" i="5" s="1"/>
  <c r="Q322" i="5" s="1"/>
  <c r="O323" i="5"/>
  <c r="P323" i="5" s="1"/>
  <c r="Q323" i="5" s="1"/>
  <c r="O324" i="5"/>
  <c r="P324" i="5" s="1"/>
  <c r="Q324" i="5" s="1"/>
  <c r="O325" i="5"/>
  <c r="P325" i="5" s="1"/>
  <c r="Q325" i="5" s="1"/>
  <c r="O326" i="5"/>
  <c r="P326" i="5" s="1"/>
  <c r="Q326" i="5" s="1"/>
  <c r="O327" i="5"/>
  <c r="P327" i="5" s="1"/>
  <c r="Q327" i="5" s="1"/>
  <c r="O328" i="5"/>
  <c r="P328" i="5" s="1"/>
  <c r="Q328" i="5" s="1"/>
  <c r="O329" i="5"/>
  <c r="P329" i="5" s="1"/>
  <c r="Q329" i="5" s="1"/>
  <c r="O330" i="5"/>
  <c r="P330" i="5" s="1"/>
  <c r="Q330" i="5" s="1"/>
  <c r="O331" i="5"/>
  <c r="P331" i="5" s="1"/>
  <c r="Q331" i="5" s="1"/>
  <c r="O332" i="5"/>
  <c r="P332" i="5" s="1"/>
  <c r="Q332" i="5" s="1"/>
  <c r="O333" i="5"/>
  <c r="P333" i="5" s="1"/>
  <c r="Q333" i="5" s="1"/>
  <c r="O334" i="5"/>
  <c r="P334" i="5" s="1"/>
  <c r="Q334" i="5" s="1"/>
  <c r="O335" i="5"/>
  <c r="P335" i="5" s="1"/>
  <c r="Q335" i="5" s="1"/>
  <c r="O336" i="5"/>
  <c r="P336" i="5" s="1"/>
  <c r="Q336" i="5" s="1"/>
  <c r="O337" i="5"/>
  <c r="P337" i="5" s="1"/>
  <c r="Q337" i="5" s="1"/>
  <c r="O338" i="5"/>
  <c r="P338" i="5" s="1"/>
  <c r="Q338" i="5" s="1"/>
  <c r="O339" i="5"/>
  <c r="P339" i="5" s="1"/>
  <c r="Q339" i="5" s="1"/>
  <c r="O340" i="5"/>
  <c r="P340" i="5" s="1"/>
  <c r="Q340" i="5" s="1"/>
  <c r="O341" i="5"/>
  <c r="P341" i="5" s="1"/>
  <c r="Q341" i="5" s="1"/>
  <c r="O342" i="5"/>
  <c r="P342" i="5" s="1"/>
  <c r="Q342" i="5" s="1"/>
  <c r="O343" i="5"/>
  <c r="P343" i="5" s="1"/>
  <c r="Q343" i="5" s="1"/>
  <c r="O344" i="5"/>
  <c r="P344" i="5" s="1"/>
  <c r="Q344" i="5" s="1"/>
  <c r="O345" i="5"/>
  <c r="P345" i="5" s="1"/>
  <c r="Q345" i="5" s="1"/>
  <c r="O346" i="5"/>
  <c r="P346" i="5" s="1"/>
  <c r="Q346" i="5" s="1"/>
  <c r="O347" i="5"/>
  <c r="P347" i="5" s="1"/>
  <c r="Q347" i="5" s="1"/>
  <c r="O348" i="5"/>
  <c r="P348" i="5" s="1"/>
  <c r="Q348" i="5" s="1"/>
  <c r="O349" i="5"/>
  <c r="P349" i="5" s="1"/>
  <c r="Q349" i="5" s="1"/>
  <c r="O350" i="5"/>
  <c r="P350" i="5" s="1"/>
  <c r="Q350" i="5" s="1"/>
  <c r="O351" i="5"/>
  <c r="P351" i="5" s="1"/>
  <c r="Q351" i="5" s="1"/>
  <c r="O352" i="5"/>
  <c r="P352" i="5" s="1"/>
  <c r="Q352" i="5" s="1"/>
  <c r="O353" i="5"/>
  <c r="P353" i="5" s="1"/>
  <c r="Q353" i="5" s="1"/>
  <c r="O354" i="5"/>
  <c r="P354" i="5" s="1"/>
  <c r="Q354" i="5" s="1"/>
  <c r="O355" i="5"/>
  <c r="P355" i="5" s="1"/>
  <c r="Q355" i="5" s="1"/>
  <c r="O356" i="5"/>
  <c r="P356" i="5" s="1"/>
  <c r="Q356" i="5" s="1"/>
  <c r="O357" i="5"/>
  <c r="P357" i="5" s="1"/>
  <c r="Q357" i="5" s="1"/>
  <c r="O358" i="5"/>
  <c r="P358" i="5" s="1"/>
  <c r="Q358" i="5" s="1"/>
  <c r="O359" i="5"/>
  <c r="P359" i="5" s="1"/>
  <c r="Q359" i="5" s="1"/>
  <c r="O360" i="5"/>
  <c r="P360" i="5" s="1"/>
  <c r="Q360" i="5" s="1"/>
  <c r="O361" i="5"/>
  <c r="P361" i="5" s="1"/>
  <c r="Q361" i="5" s="1"/>
  <c r="O362" i="5"/>
  <c r="P362" i="5" s="1"/>
  <c r="Q362" i="5" s="1"/>
  <c r="O363" i="5"/>
  <c r="P363" i="5" s="1"/>
  <c r="Q363" i="5" s="1"/>
  <c r="O364" i="5"/>
  <c r="P364" i="5" s="1"/>
  <c r="Q364" i="5" s="1"/>
  <c r="O365" i="5"/>
  <c r="P365" i="5" s="1"/>
  <c r="Q365" i="5" s="1"/>
  <c r="O366" i="5"/>
  <c r="P366" i="5" s="1"/>
  <c r="Q366" i="5" s="1"/>
  <c r="O367" i="5"/>
  <c r="P367" i="5" s="1"/>
  <c r="Q367" i="5" s="1"/>
  <c r="O368" i="5"/>
  <c r="P368" i="5" s="1"/>
  <c r="Q368" i="5" s="1"/>
  <c r="O369" i="5"/>
  <c r="P369" i="5" s="1"/>
  <c r="Q369" i="5" s="1"/>
  <c r="O370" i="5"/>
  <c r="P370" i="5" s="1"/>
  <c r="Q370" i="5" s="1"/>
  <c r="O371" i="5"/>
  <c r="P371" i="5" s="1"/>
  <c r="Q371" i="5" s="1"/>
  <c r="O372" i="5"/>
  <c r="P372" i="5" s="1"/>
  <c r="Q372" i="5" s="1"/>
  <c r="O373" i="5"/>
  <c r="P373" i="5" s="1"/>
  <c r="Q373" i="5" s="1"/>
  <c r="O374" i="5"/>
  <c r="P374" i="5" s="1"/>
  <c r="Q374" i="5" s="1"/>
  <c r="O375" i="5"/>
  <c r="P375" i="5" s="1"/>
  <c r="Q375" i="5" s="1"/>
  <c r="O376" i="5"/>
  <c r="P376" i="5" s="1"/>
  <c r="Q376" i="5" s="1"/>
  <c r="O377" i="5"/>
  <c r="P377" i="5" s="1"/>
  <c r="Q377" i="5" s="1"/>
  <c r="O378" i="5"/>
  <c r="P378" i="5" s="1"/>
  <c r="Q378" i="5" s="1"/>
  <c r="O379" i="5"/>
  <c r="P379" i="5" s="1"/>
  <c r="Q379" i="5" s="1"/>
  <c r="O380" i="5"/>
  <c r="P380" i="5" s="1"/>
  <c r="Q380" i="5" s="1"/>
  <c r="O381" i="5"/>
  <c r="P381" i="5" s="1"/>
  <c r="Q381" i="5" s="1"/>
  <c r="O382" i="5"/>
  <c r="P382" i="5" s="1"/>
  <c r="Q382" i="5" s="1"/>
  <c r="O383" i="5"/>
  <c r="P383" i="5" s="1"/>
  <c r="Q383" i="5" s="1"/>
  <c r="O384" i="5"/>
  <c r="P384" i="5" s="1"/>
  <c r="Q384" i="5" s="1"/>
  <c r="O385" i="5"/>
  <c r="P385" i="5" s="1"/>
  <c r="Q385" i="5" s="1"/>
  <c r="O386" i="5"/>
  <c r="P386" i="5" s="1"/>
  <c r="Q386" i="5" s="1"/>
  <c r="O387" i="5"/>
  <c r="P387" i="5" s="1"/>
  <c r="Q387" i="5" s="1"/>
  <c r="O388" i="5"/>
  <c r="P388" i="5" s="1"/>
  <c r="Q388" i="5" s="1"/>
  <c r="O389" i="5"/>
  <c r="P389" i="5" s="1"/>
  <c r="Q389" i="5" s="1"/>
  <c r="O390" i="5"/>
  <c r="P390" i="5" s="1"/>
  <c r="Q390" i="5" s="1"/>
  <c r="O391" i="5"/>
  <c r="P391" i="5" s="1"/>
  <c r="Q391" i="5" s="1"/>
  <c r="O392" i="5"/>
  <c r="P392" i="5" s="1"/>
  <c r="Q392" i="5" s="1"/>
  <c r="O393" i="5"/>
  <c r="P393" i="5" s="1"/>
  <c r="Q393" i="5" s="1"/>
  <c r="O394" i="5"/>
  <c r="P394" i="5" s="1"/>
  <c r="Q394" i="5" s="1"/>
  <c r="O395" i="5"/>
  <c r="P395" i="5" s="1"/>
  <c r="Q395" i="5" s="1"/>
  <c r="O396" i="5"/>
  <c r="P396" i="5" s="1"/>
  <c r="Q396" i="5" s="1"/>
  <c r="O397" i="5"/>
  <c r="P397" i="5" s="1"/>
  <c r="Q397" i="5" s="1"/>
  <c r="O398" i="5"/>
  <c r="P398" i="5" s="1"/>
  <c r="Q398" i="5" s="1"/>
  <c r="O399" i="5"/>
  <c r="P399" i="5" s="1"/>
  <c r="Q399" i="5" s="1"/>
  <c r="O400" i="5"/>
  <c r="P400" i="5" s="1"/>
  <c r="Q400" i="5" s="1"/>
  <c r="O401" i="5"/>
  <c r="P401" i="5" s="1"/>
  <c r="Q401" i="5" s="1"/>
  <c r="O402" i="5"/>
  <c r="P402" i="5" s="1"/>
  <c r="Q402" i="5" s="1"/>
  <c r="O403" i="5"/>
  <c r="P403" i="5" s="1"/>
  <c r="Q403" i="5" s="1"/>
  <c r="O404" i="5"/>
  <c r="P404" i="5" s="1"/>
  <c r="Q404" i="5" s="1"/>
  <c r="O405" i="5"/>
  <c r="P405" i="5" s="1"/>
  <c r="Q405" i="5" s="1"/>
  <c r="O406" i="5"/>
  <c r="P406" i="5" s="1"/>
  <c r="Q406" i="5" s="1"/>
  <c r="O407" i="5"/>
  <c r="P407" i="5" s="1"/>
  <c r="Q407" i="5" s="1"/>
  <c r="O408" i="5"/>
  <c r="P408" i="5" s="1"/>
  <c r="Q408" i="5" s="1"/>
  <c r="O409" i="5"/>
  <c r="P409" i="5" s="1"/>
  <c r="Q409" i="5" s="1"/>
  <c r="O410" i="5"/>
  <c r="P410" i="5" s="1"/>
  <c r="Q410" i="5" s="1"/>
  <c r="O411" i="5"/>
  <c r="P411" i="5" s="1"/>
  <c r="Q411" i="5" s="1"/>
  <c r="O412" i="5"/>
  <c r="P412" i="5" s="1"/>
  <c r="Q412" i="5" s="1"/>
  <c r="O413" i="5"/>
  <c r="P413" i="5" s="1"/>
  <c r="Q413" i="5" s="1"/>
  <c r="O414" i="5"/>
  <c r="P414" i="5" s="1"/>
  <c r="Q414" i="5" s="1"/>
  <c r="O415" i="5"/>
  <c r="P415" i="5" s="1"/>
  <c r="Q415" i="5" s="1"/>
  <c r="O416" i="5"/>
  <c r="P416" i="5" s="1"/>
  <c r="Q416" i="5" s="1"/>
  <c r="O417" i="5"/>
  <c r="P417" i="5" s="1"/>
  <c r="Q417" i="5" s="1"/>
  <c r="O418" i="5"/>
  <c r="P418" i="5" s="1"/>
  <c r="Q418" i="5" s="1"/>
  <c r="O419" i="5"/>
  <c r="P419" i="5" s="1"/>
  <c r="Q419" i="5" s="1"/>
  <c r="O420" i="5"/>
  <c r="P420" i="5" s="1"/>
  <c r="Q420" i="5" s="1"/>
  <c r="O421" i="5"/>
  <c r="P421" i="5" s="1"/>
  <c r="Q421" i="5" s="1"/>
  <c r="H6" i="8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M400" i="5"/>
  <c r="N400" i="5" s="1"/>
  <c r="L2" i="5"/>
  <c r="M2" i="5" s="1"/>
  <c r="N2" i="5" s="1"/>
  <c r="L3" i="5"/>
  <c r="M3" i="5" s="1"/>
  <c r="N3" i="5" s="1"/>
  <c r="L4" i="5"/>
  <c r="M4" i="5" s="1"/>
  <c r="N4" i="5" s="1"/>
  <c r="L5" i="5"/>
  <c r="M5" i="5" s="1"/>
  <c r="N5" i="5" s="1"/>
  <c r="L6" i="5"/>
  <c r="M6" i="5" s="1"/>
  <c r="N6" i="5" s="1"/>
  <c r="L7" i="5"/>
  <c r="M7" i="5" s="1"/>
  <c r="N7" i="5" s="1"/>
  <c r="L8" i="5"/>
  <c r="M8" i="5" s="1"/>
  <c r="N8" i="5" s="1"/>
  <c r="L9" i="5"/>
  <c r="M9" i="5" s="1"/>
  <c r="N9" i="5" s="1"/>
  <c r="L10" i="5"/>
  <c r="M10" i="5" s="1"/>
  <c r="N10" i="5" s="1"/>
  <c r="L11" i="5"/>
  <c r="M11" i="5" s="1"/>
  <c r="N11" i="5" s="1"/>
  <c r="L12" i="5"/>
  <c r="M12" i="5" s="1"/>
  <c r="N12" i="5" s="1"/>
  <c r="L13" i="5"/>
  <c r="M13" i="5" s="1"/>
  <c r="N13" i="5" s="1"/>
  <c r="L14" i="5"/>
  <c r="M14" i="5" s="1"/>
  <c r="N14" i="5" s="1"/>
  <c r="L15" i="5"/>
  <c r="M15" i="5" s="1"/>
  <c r="N15" i="5" s="1"/>
  <c r="L16" i="5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22" i="5"/>
  <c r="M22" i="5" s="1"/>
  <c r="N22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M28" i="5" s="1"/>
  <c r="N28" i="5" s="1"/>
  <c r="L29" i="5"/>
  <c r="M29" i="5" s="1"/>
  <c r="N29" i="5" s="1"/>
  <c r="L30" i="5"/>
  <c r="M30" i="5" s="1"/>
  <c r="N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L35" i="5"/>
  <c r="M35" i="5" s="1"/>
  <c r="N35" i="5" s="1"/>
  <c r="L36" i="5"/>
  <c r="M36" i="5" s="1"/>
  <c r="N36" i="5" s="1"/>
  <c r="L37" i="5"/>
  <c r="M37" i="5" s="1"/>
  <c r="N37" i="5" s="1"/>
  <c r="L38" i="5"/>
  <c r="M38" i="5" s="1"/>
  <c r="N38" i="5" s="1"/>
  <c r="L39" i="5"/>
  <c r="M39" i="5" s="1"/>
  <c r="N39" i="5" s="1"/>
  <c r="L40" i="5"/>
  <c r="M40" i="5" s="1"/>
  <c r="N40" i="5" s="1"/>
  <c r="L41" i="5"/>
  <c r="M41" i="5" s="1"/>
  <c r="N41" i="5" s="1"/>
  <c r="L42" i="5"/>
  <c r="M42" i="5" s="1"/>
  <c r="N42" i="5" s="1"/>
  <c r="L43" i="5"/>
  <c r="M43" i="5" s="1"/>
  <c r="N43" i="5" s="1"/>
  <c r="L44" i="5"/>
  <c r="M44" i="5" s="1"/>
  <c r="N44" i="5" s="1"/>
  <c r="L45" i="5"/>
  <c r="M45" i="5" s="1"/>
  <c r="N45" i="5" s="1"/>
  <c r="L46" i="5"/>
  <c r="M46" i="5" s="1"/>
  <c r="N46" i="5" s="1"/>
  <c r="L47" i="5"/>
  <c r="M47" i="5" s="1"/>
  <c r="N47" i="5" s="1"/>
  <c r="L48" i="5"/>
  <c r="M48" i="5" s="1"/>
  <c r="N48" i="5" s="1"/>
  <c r="L49" i="5"/>
  <c r="M49" i="5" s="1"/>
  <c r="N49" i="5" s="1"/>
  <c r="L50" i="5"/>
  <c r="M50" i="5" s="1"/>
  <c r="N50" i="5" s="1"/>
  <c r="L51" i="5"/>
  <c r="M51" i="5" s="1"/>
  <c r="N51" i="5" s="1"/>
  <c r="L52" i="5"/>
  <c r="M52" i="5" s="1"/>
  <c r="N52" i="5" s="1"/>
  <c r="L53" i="5"/>
  <c r="M53" i="5" s="1"/>
  <c r="N53" i="5" s="1"/>
  <c r="L54" i="5"/>
  <c r="M54" i="5" s="1"/>
  <c r="N54" i="5" s="1"/>
  <c r="L55" i="5"/>
  <c r="M55" i="5" s="1"/>
  <c r="N55" i="5" s="1"/>
  <c r="L56" i="5"/>
  <c r="M56" i="5" s="1"/>
  <c r="N56" i="5" s="1"/>
  <c r="L57" i="5"/>
  <c r="M57" i="5" s="1"/>
  <c r="N57" i="5" s="1"/>
  <c r="L58" i="5"/>
  <c r="M58" i="5" s="1"/>
  <c r="N58" i="5" s="1"/>
  <c r="L59" i="5"/>
  <c r="M59" i="5" s="1"/>
  <c r="N59" i="5" s="1"/>
  <c r="L60" i="5"/>
  <c r="M60" i="5" s="1"/>
  <c r="N60" i="5" s="1"/>
  <c r="L61" i="5"/>
  <c r="M61" i="5" s="1"/>
  <c r="N61" i="5" s="1"/>
  <c r="L62" i="5"/>
  <c r="M62" i="5" s="1"/>
  <c r="N62" i="5" s="1"/>
  <c r="L63" i="5"/>
  <c r="M63" i="5" s="1"/>
  <c r="N63" i="5" s="1"/>
  <c r="L64" i="5"/>
  <c r="M64" i="5" s="1"/>
  <c r="N64" i="5" s="1"/>
  <c r="L65" i="5"/>
  <c r="M65" i="5" s="1"/>
  <c r="N65" i="5" s="1"/>
  <c r="L66" i="5"/>
  <c r="M66" i="5" s="1"/>
  <c r="N66" i="5" s="1"/>
  <c r="L67" i="5"/>
  <c r="M67" i="5" s="1"/>
  <c r="N67" i="5" s="1"/>
  <c r="L68" i="5"/>
  <c r="M68" i="5" s="1"/>
  <c r="N68" i="5" s="1"/>
  <c r="L69" i="5"/>
  <c r="M69" i="5" s="1"/>
  <c r="N69" i="5" s="1"/>
  <c r="L70" i="5"/>
  <c r="M70" i="5" s="1"/>
  <c r="N70" i="5" s="1"/>
  <c r="L71" i="5"/>
  <c r="M71" i="5" s="1"/>
  <c r="N71" i="5" s="1"/>
  <c r="L72" i="5"/>
  <c r="M72" i="5" s="1"/>
  <c r="N72" i="5" s="1"/>
  <c r="L73" i="5"/>
  <c r="M73" i="5" s="1"/>
  <c r="N73" i="5" s="1"/>
  <c r="L74" i="5"/>
  <c r="M74" i="5" s="1"/>
  <c r="N74" i="5" s="1"/>
  <c r="L75" i="5"/>
  <c r="M75" i="5" s="1"/>
  <c r="N75" i="5" s="1"/>
  <c r="L76" i="5"/>
  <c r="M76" i="5" s="1"/>
  <c r="N76" i="5" s="1"/>
  <c r="L77" i="5"/>
  <c r="M77" i="5" s="1"/>
  <c r="N77" i="5" s="1"/>
  <c r="L78" i="5"/>
  <c r="M78" i="5" s="1"/>
  <c r="N78" i="5" s="1"/>
  <c r="L79" i="5"/>
  <c r="M79" i="5" s="1"/>
  <c r="N79" i="5" s="1"/>
  <c r="L80" i="5"/>
  <c r="M80" i="5" s="1"/>
  <c r="N80" i="5" s="1"/>
  <c r="L81" i="5"/>
  <c r="M81" i="5" s="1"/>
  <c r="N81" i="5" s="1"/>
  <c r="L82" i="5"/>
  <c r="M82" i="5" s="1"/>
  <c r="N82" i="5" s="1"/>
  <c r="L83" i="5"/>
  <c r="M83" i="5" s="1"/>
  <c r="N83" i="5" s="1"/>
  <c r="L84" i="5"/>
  <c r="M84" i="5" s="1"/>
  <c r="N84" i="5" s="1"/>
  <c r="L85" i="5"/>
  <c r="M85" i="5" s="1"/>
  <c r="N85" i="5" s="1"/>
  <c r="L86" i="5"/>
  <c r="M86" i="5" s="1"/>
  <c r="N86" i="5" s="1"/>
  <c r="L87" i="5"/>
  <c r="M87" i="5" s="1"/>
  <c r="N87" i="5" s="1"/>
  <c r="L88" i="5"/>
  <c r="M88" i="5" s="1"/>
  <c r="N88" i="5" s="1"/>
  <c r="L89" i="5"/>
  <c r="M89" i="5" s="1"/>
  <c r="N89" i="5" s="1"/>
  <c r="L90" i="5"/>
  <c r="M90" i="5" s="1"/>
  <c r="N90" i="5" s="1"/>
  <c r="L91" i="5"/>
  <c r="M91" i="5" s="1"/>
  <c r="N91" i="5" s="1"/>
  <c r="L92" i="5"/>
  <c r="M92" i="5" s="1"/>
  <c r="N92" i="5" s="1"/>
  <c r="L93" i="5"/>
  <c r="M93" i="5" s="1"/>
  <c r="N93" i="5" s="1"/>
  <c r="L94" i="5"/>
  <c r="M94" i="5" s="1"/>
  <c r="N94" i="5" s="1"/>
  <c r="L95" i="5"/>
  <c r="M95" i="5" s="1"/>
  <c r="N95" i="5" s="1"/>
  <c r="L96" i="5"/>
  <c r="M96" i="5" s="1"/>
  <c r="N96" i="5" s="1"/>
  <c r="L97" i="5"/>
  <c r="M97" i="5" s="1"/>
  <c r="N97" i="5" s="1"/>
  <c r="L98" i="5"/>
  <c r="M98" i="5" s="1"/>
  <c r="N98" i="5" s="1"/>
  <c r="L99" i="5"/>
  <c r="M99" i="5" s="1"/>
  <c r="N99" i="5" s="1"/>
  <c r="L100" i="5"/>
  <c r="M100" i="5" s="1"/>
  <c r="N100" i="5" s="1"/>
  <c r="L101" i="5"/>
  <c r="M101" i="5" s="1"/>
  <c r="N101" i="5" s="1"/>
  <c r="L102" i="5"/>
  <c r="M102" i="5" s="1"/>
  <c r="N102" i="5" s="1"/>
  <c r="L103" i="5"/>
  <c r="M103" i="5" s="1"/>
  <c r="N103" i="5" s="1"/>
  <c r="L104" i="5"/>
  <c r="M104" i="5" s="1"/>
  <c r="N104" i="5" s="1"/>
  <c r="L105" i="5"/>
  <c r="M105" i="5" s="1"/>
  <c r="N105" i="5" s="1"/>
  <c r="L106" i="5"/>
  <c r="M106" i="5" s="1"/>
  <c r="N106" i="5" s="1"/>
  <c r="L107" i="5"/>
  <c r="M107" i="5" s="1"/>
  <c r="N107" i="5" s="1"/>
  <c r="L108" i="5"/>
  <c r="M108" i="5" s="1"/>
  <c r="N108" i="5" s="1"/>
  <c r="L109" i="5"/>
  <c r="M109" i="5" s="1"/>
  <c r="N109" i="5" s="1"/>
  <c r="L110" i="5"/>
  <c r="M110" i="5" s="1"/>
  <c r="N110" i="5" s="1"/>
  <c r="L111" i="5"/>
  <c r="M111" i="5" s="1"/>
  <c r="N111" i="5" s="1"/>
  <c r="L112" i="5"/>
  <c r="M112" i="5" s="1"/>
  <c r="N112" i="5" s="1"/>
  <c r="L113" i="5"/>
  <c r="M113" i="5" s="1"/>
  <c r="N113" i="5" s="1"/>
  <c r="L114" i="5"/>
  <c r="M114" i="5" s="1"/>
  <c r="N114" i="5" s="1"/>
  <c r="L115" i="5"/>
  <c r="M115" i="5" s="1"/>
  <c r="N115" i="5" s="1"/>
  <c r="L116" i="5"/>
  <c r="M116" i="5" s="1"/>
  <c r="N116" i="5" s="1"/>
  <c r="L117" i="5"/>
  <c r="M117" i="5" s="1"/>
  <c r="N117" i="5" s="1"/>
  <c r="L118" i="5"/>
  <c r="M118" i="5" s="1"/>
  <c r="N118" i="5" s="1"/>
  <c r="L119" i="5"/>
  <c r="M119" i="5" s="1"/>
  <c r="N119" i="5" s="1"/>
  <c r="L120" i="5"/>
  <c r="M120" i="5" s="1"/>
  <c r="N120" i="5" s="1"/>
  <c r="L121" i="5"/>
  <c r="M121" i="5" s="1"/>
  <c r="N121" i="5" s="1"/>
  <c r="L122" i="5"/>
  <c r="M122" i="5" s="1"/>
  <c r="N122" i="5" s="1"/>
  <c r="L123" i="5"/>
  <c r="M123" i="5" s="1"/>
  <c r="N123" i="5" s="1"/>
  <c r="L124" i="5"/>
  <c r="M124" i="5" s="1"/>
  <c r="N124" i="5" s="1"/>
  <c r="L125" i="5"/>
  <c r="M125" i="5" s="1"/>
  <c r="N125" i="5" s="1"/>
  <c r="L126" i="5"/>
  <c r="M126" i="5" s="1"/>
  <c r="N126" i="5" s="1"/>
  <c r="L127" i="5"/>
  <c r="M127" i="5" s="1"/>
  <c r="N127" i="5" s="1"/>
  <c r="L128" i="5"/>
  <c r="M128" i="5" s="1"/>
  <c r="N128" i="5" s="1"/>
  <c r="L129" i="5"/>
  <c r="M129" i="5" s="1"/>
  <c r="N129" i="5" s="1"/>
  <c r="L130" i="5"/>
  <c r="M130" i="5" s="1"/>
  <c r="N130" i="5" s="1"/>
  <c r="L131" i="5"/>
  <c r="M131" i="5" s="1"/>
  <c r="N131" i="5" s="1"/>
  <c r="L132" i="5"/>
  <c r="M132" i="5" s="1"/>
  <c r="N132" i="5" s="1"/>
  <c r="L133" i="5"/>
  <c r="M133" i="5" s="1"/>
  <c r="N133" i="5" s="1"/>
  <c r="L134" i="5"/>
  <c r="M134" i="5" s="1"/>
  <c r="N134" i="5" s="1"/>
  <c r="L135" i="5"/>
  <c r="M135" i="5" s="1"/>
  <c r="N135" i="5" s="1"/>
  <c r="L136" i="5"/>
  <c r="M136" i="5" s="1"/>
  <c r="N136" i="5" s="1"/>
  <c r="L137" i="5"/>
  <c r="M137" i="5" s="1"/>
  <c r="N137" i="5" s="1"/>
  <c r="L138" i="5"/>
  <c r="M138" i="5" s="1"/>
  <c r="N138" i="5" s="1"/>
  <c r="L139" i="5"/>
  <c r="M139" i="5" s="1"/>
  <c r="N139" i="5" s="1"/>
  <c r="L140" i="5"/>
  <c r="M140" i="5" s="1"/>
  <c r="N140" i="5" s="1"/>
  <c r="L141" i="5"/>
  <c r="M141" i="5" s="1"/>
  <c r="N141" i="5" s="1"/>
  <c r="L142" i="5"/>
  <c r="M142" i="5" s="1"/>
  <c r="N142" i="5" s="1"/>
  <c r="L143" i="5"/>
  <c r="M143" i="5" s="1"/>
  <c r="N143" i="5" s="1"/>
  <c r="L144" i="5"/>
  <c r="M144" i="5" s="1"/>
  <c r="N144" i="5" s="1"/>
  <c r="L145" i="5"/>
  <c r="M145" i="5" s="1"/>
  <c r="N145" i="5" s="1"/>
  <c r="L146" i="5"/>
  <c r="M146" i="5" s="1"/>
  <c r="N146" i="5" s="1"/>
  <c r="L147" i="5"/>
  <c r="M147" i="5" s="1"/>
  <c r="N147" i="5" s="1"/>
  <c r="L148" i="5"/>
  <c r="M148" i="5" s="1"/>
  <c r="N148" i="5" s="1"/>
  <c r="L149" i="5"/>
  <c r="M149" i="5" s="1"/>
  <c r="N149" i="5" s="1"/>
  <c r="L150" i="5"/>
  <c r="M150" i="5" s="1"/>
  <c r="N150" i="5" s="1"/>
  <c r="L151" i="5"/>
  <c r="M151" i="5" s="1"/>
  <c r="N151" i="5" s="1"/>
  <c r="L152" i="5"/>
  <c r="M152" i="5" s="1"/>
  <c r="N152" i="5" s="1"/>
  <c r="L153" i="5"/>
  <c r="M153" i="5" s="1"/>
  <c r="N153" i="5" s="1"/>
  <c r="L154" i="5"/>
  <c r="M154" i="5" s="1"/>
  <c r="N154" i="5" s="1"/>
  <c r="L155" i="5"/>
  <c r="M155" i="5" s="1"/>
  <c r="N155" i="5" s="1"/>
  <c r="L156" i="5"/>
  <c r="M156" i="5" s="1"/>
  <c r="N156" i="5" s="1"/>
  <c r="L157" i="5"/>
  <c r="M157" i="5" s="1"/>
  <c r="N157" i="5" s="1"/>
  <c r="L158" i="5"/>
  <c r="M158" i="5" s="1"/>
  <c r="N158" i="5" s="1"/>
  <c r="L159" i="5"/>
  <c r="M159" i="5" s="1"/>
  <c r="N159" i="5" s="1"/>
  <c r="L160" i="5"/>
  <c r="M160" i="5" s="1"/>
  <c r="N160" i="5" s="1"/>
  <c r="L161" i="5"/>
  <c r="M161" i="5" s="1"/>
  <c r="N161" i="5" s="1"/>
  <c r="L162" i="5"/>
  <c r="M162" i="5" s="1"/>
  <c r="N162" i="5" s="1"/>
  <c r="L163" i="5"/>
  <c r="M163" i="5" s="1"/>
  <c r="N163" i="5" s="1"/>
  <c r="L164" i="5"/>
  <c r="M164" i="5" s="1"/>
  <c r="N164" i="5" s="1"/>
  <c r="L165" i="5"/>
  <c r="M165" i="5" s="1"/>
  <c r="N165" i="5" s="1"/>
  <c r="L166" i="5"/>
  <c r="M166" i="5" s="1"/>
  <c r="N166" i="5" s="1"/>
  <c r="L167" i="5"/>
  <c r="M167" i="5" s="1"/>
  <c r="N167" i="5" s="1"/>
  <c r="L168" i="5"/>
  <c r="M168" i="5" s="1"/>
  <c r="N168" i="5" s="1"/>
  <c r="L169" i="5"/>
  <c r="M169" i="5" s="1"/>
  <c r="N169" i="5" s="1"/>
  <c r="L170" i="5"/>
  <c r="M170" i="5" s="1"/>
  <c r="N170" i="5" s="1"/>
  <c r="L171" i="5"/>
  <c r="M171" i="5" s="1"/>
  <c r="N171" i="5" s="1"/>
  <c r="L172" i="5"/>
  <c r="M172" i="5" s="1"/>
  <c r="N172" i="5" s="1"/>
  <c r="L173" i="5"/>
  <c r="M173" i="5" s="1"/>
  <c r="N173" i="5" s="1"/>
  <c r="L174" i="5"/>
  <c r="M174" i="5" s="1"/>
  <c r="N174" i="5" s="1"/>
  <c r="L175" i="5"/>
  <c r="M175" i="5" s="1"/>
  <c r="N175" i="5" s="1"/>
  <c r="L176" i="5"/>
  <c r="M176" i="5" s="1"/>
  <c r="N176" i="5" s="1"/>
  <c r="L177" i="5"/>
  <c r="M177" i="5" s="1"/>
  <c r="N177" i="5" s="1"/>
  <c r="L178" i="5"/>
  <c r="M178" i="5" s="1"/>
  <c r="N178" i="5" s="1"/>
  <c r="L179" i="5"/>
  <c r="M179" i="5" s="1"/>
  <c r="N179" i="5" s="1"/>
  <c r="L180" i="5"/>
  <c r="M180" i="5" s="1"/>
  <c r="N180" i="5" s="1"/>
  <c r="L181" i="5"/>
  <c r="M181" i="5" s="1"/>
  <c r="N181" i="5" s="1"/>
  <c r="L182" i="5"/>
  <c r="M182" i="5" s="1"/>
  <c r="N182" i="5" s="1"/>
  <c r="L183" i="5"/>
  <c r="M183" i="5" s="1"/>
  <c r="N183" i="5" s="1"/>
  <c r="L184" i="5"/>
  <c r="M184" i="5" s="1"/>
  <c r="N184" i="5" s="1"/>
  <c r="L185" i="5"/>
  <c r="M185" i="5" s="1"/>
  <c r="N185" i="5" s="1"/>
  <c r="L186" i="5"/>
  <c r="M186" i="5" s="1"/>
  <c r="N186" i="5" s="1"/>
  <c r="L187" i="5"/>
  <c r="M187" i="5" s="1"/>
  <c r="N187" i="5" s="1"/>
  <c r="L188" i="5"/>
  <c r="M188" i="5" s="1"/>
  <c r="N188" i="5" s="1"/>
  <c r="L189" i="5"/>
  <c r="M189" i="5" s="1"/>
  <c r="N189" i="5" s="1"/>
  <c r="L190" i="5"/>
  <c r="M190" i="5" s="1"/>
  <c r="N190" i="5" s="1"/>
  <c r="L191" i="5"/>
  <c r="M191" i="5" s="1"/>
  <c r="N191" i="5" s="1"/>
  <c r="L192" i="5"/>
  <c r="M192" i="5" s="1"/>
  <c r="N192" i="5" s="1"/>
  <c r="L193" i="5"/>
  <c r="M193" i="5" s="1"/>
  <c r="N193" i="5" s="1"/>
  <c r="L194" i="5"/>
  <c r="M194" i="5" s="1"/>
  <c r="N194" i="5" s="1"/>
  <c r="L195" i="5"/>
  <c r="M195" i="5" s="1"/>
  <c r="N195" i="5" s="1"/>
  <c r="L196" i="5"/>
  <c r="M196" i="5" s="1"/>
  <c r="N196" i="5" s="1"/>
  <c r="L197" i="5"/>
  <c r="M197" i="5" s="1"/>
  <c r="N197" i="5" s="1"/>
  <c r="L198" i="5"/>
  <c r="M198" i="5" s="1"/>
  <c r="N198" i="5" s="1"/>
  <c r="L199" i="5"/>
  <c r="M199" i="5" s="1"/>
  <c r="N199" i="5" s="1"/>
  <c r="L200" i="5"/>
  <c r="M200" i="5" s="1"/>
  <c r="N200" i="5" s="1"/>
  <c r="L201" i="5"/>
  <c r="M201" i="5" s="1"/>
  <c r="N201" i="5" s="1"/>
  <c r="L202" i="5"/>
  <c r="M202" i="5" s="1"/>
  <c r="N202" i="5" s="1"/>
  <c r="L203" i="5"/>
  <c r="M203" i="5" s="1"/>
  <c r="N203" i="5" s="1"/>
  <c r="L204" i="5"/>
  <c r="M204" i="5" s="1"/>
  <c r="N204" i="5" s="1"/>
  <c r="L205" i="5"/>
  <c r="M205" i="5" s="1"/>
  <c r="N205" i="5" s="1"/>
  <c r="L206" i="5"/>
  <c r="M206" i="5" s="1"/>
  <c r="N206" i="5" s="1"/>
  <c r="L207" i="5"/>
  <c r="M207" i="5" s="1"/>
  <c r="N207" i="5" s="1"/>
  <c r="L208" i="5"/>
  <c r="M208" i="5" s="1"/>
  <c r="N208" i="5" s="1"/>
  <c r="L209" i="5"/>
  <c r="M209" i="5" s="1"/>
  <c r="N209" i="5" s="1"/>
  <c r="L210" i="5"/>
  <c r="M210" i="5" s="1"/>
  <c r="N210" i="5" s="1"/>
  <c r="L211" i="5"/>
  <c r="M211" i="5" s="1"/>
  <c r="N211" i="5" s="1"/>
  <c r="L212" i="5"/>
  <c r="M212" i="5" s="1"/>
  <c r="N212" i="5" s="1"/>
  <c r="L213" i="5"/>
  <c r="M213" i="5" s="1"/>
  <c r="N213" i="5" s="1"/>
  <c r="L214" i="5"/>
  <c r="M214" i="5" s="1"/>
  <c r="N214" i="5" s="1"/>
  <c r="L215" i="5"/>
  <c r="M215" i="5" s="1"/>
  <c r="N215" i="5" s="1"/>
  <c r="L216" i="5"/>
  <c r="M216" i="5" s="1"/>
  <c r="N216" i="5" s="1"/>
  <c r="L217" i="5"/>
  <c r="M217" i="5" s="1"/>
  <c r="N217" i="5" s="1"/>
  <c r="L218" i="5"/>
  <c r="M218" i="5" s="1"/>
  <c r="N218" i="5" s="1"/>
  <c r="L219" i="5"/>
  <c r="M219" i="5" s="1"/>
  <c r="N219" i="5" s="1"/>
  <c r="L220" i="5"/>
  <c r="M220" i="5" s="1"/>
  <c r="N220" i="5" s="1"/>
  <c r="L221" i="5"/>
  <c r="M221" i="5" s="1"/>
  <c r="N221" i="5" s="1"/>
  <c r="L222" i="5"/>
  <c r="M222" i="5" s="1"/>
  <c r="N222" i="5" s="1"/>
  <c r="L223" i="5"/>
  <c r="M223" i="5" s="1"/>
  <c r="N223" i="5" s="1"/>
  <c r="L224" i="5"/>
  <c r="M224" i="5" s="1"/>
  <c r="N224" i="5" s="1"/>
  <c r="L225" i="5"/>
  <c r="M225" i="5" s="1"/>
  <c r="N225" i="5" s="1"/>
  <c r="L226" i="5"/>
  <c r="M226" i="5" s="1"/>
  <c r="N226" i="5" s="1"/>
  <c r="L227" i="5"/>
  <c r="M227" i="5" s="1"/>
  <c r="N227" i="5" s="1"/>
  <c r="L228" i="5"/>
  <c r="M228" i="5" s="1"/>
  <c r="N228" i="5" s="1"/>
  <c r="L229" i="5"/>
  <c r="M229" i="5" s="1"/>
  <c r="N229" i="5" s="1"/>
  <c r="L230" i="5"/>
  <c r="M230" i="5" s="1"/>
  <c r="N230" i="5" s="1"/>
  <c r="L231" i="5"/>
  <c r="M231" i="5" s="1"/>
  <c r="N231" i="5" s="1"/>
  <c r="L232" i="5"/>
  <c r="M232" i="5" s="1"/>
  <c r="N232" i="5" s="1"/>
  <c r="L233" i="5"/>
  <c r="M233" i="5" s="1"/>
  <c r="N233" i="5" s="1"/>
  <c r="L234" i="5"/>
  <c r="M234" i="5" s="1"/>
  <c r="N234" i="5" s="1"/>
  <c r="L235" i="5"/>
  <c r="M235" i="5" s="1"/>
  <c r="N235" i="5" s="1"/>
  <c r="L236" i="5"/>
  <c r="M236" i="5" s="1"/>
  <c r="N236" i="5" s="1"/>
  <c r="L237" i="5"/>
  <c r="M237" i="5" s="1"/>
  <c r="N237" i="5" s="1"/>
  <c r="L238" i="5"/>
  <c r="M238" i="5" s="1"/>
  <c r="N238" i="5" s="1"/>
  <c r="L239" i="5"/>
  <c r="M239" i="5" s="1"/>
  <c r="N239" i="5" s="1"/>
  <c r="L240" i="5"/>
  <c r="M240" i="5" s="1"/>
  <c r="N240" i="5" s="1"/>
  <c r="L241" i="5"/>
  <c r="M241" i="5" s="1"/>
  <c r="N241" i="5" s="1"/>
  <c r="L242" i="5"/>
  <c r="M242" i="5" s="1"/>
  <c r="N242" i="5" s="1"/>
  <c r="L243" i="5"/>
  <c r="M243" i="5" s="1"/>
  <c r="N243" i="5" s="1"/>
  <c r="L244" i="5"/>
  <c r="M244" i="5" s="1"/>
  <c r="N244" i="5" s="1"/>
  <c r="L245" i="5"/>
  <c r="M245" i="5" s="1"/>
  <c r="N245" i="5" s="1"/>
  <c r="L246" i="5"/>
  <c r="M246" i="5" s="1"/>
  <c r="N246" i="5" s="1"/>
  <c r="L247" i="5"/>
  <c r="M247" i="5" s="1"/>
  <c r="N247" i="5" s="1"/>
  <c r="L248" i="5"/>
  <c r="M248" i="5" s="1"/>
  <c r="N248" i="5" s="1"/>
  <c r="L249" i="5"/>
  <c r="M249" i="5" s="1"/>
  <c r="N249" i="5" s="1"/>
  <c r="L250" i="5"/>
  <c r="M250" i="5" s="1"/>
  <c r="N250" i="5" s="1"/>
  <c r="L251" i="5"/>
  <c r="M251" i="5" s="1"/>
  <c r="N251" i="5" s="1"/>
  <c r="L252" i="5"/>
  <c r="M252" i="5" s="1"/>
  <c r="N252" i="5" s="1"/>
  <c r="L253" i="5"/>
  <c r="M253" i="5" s="1"/>
  <c r="N253" i="5" s="1"/>
  <c r="L254" i="5"/>
  <c r="M254" i="5" s="1"/>
  <c r="N254" i="5" s="1"/>
  <c r="L255" i="5"/>
  <c r="M255" i="5" s="1"/>
  <c r="N255" i="5" s="1"/>
  <c r="L256" i="5"/>
  <c r="M256" i="5" s="1"/>
  <c r="N256" i="5" s="1"/>
  <c r="L257" i="5"/>
  <c r="M257" i="5" s="1"/>
  <c r="N257" i="5" s="1"/>
  <c r="L258" i="5"/>
  <c r="M258" i="5" s="1"/>
  <c r="N258" i="5" s="1"/>
  <c r="L259" i="5"/>
  <c r="M259" i="5" s="1"/>
  <c r="N259" i="5" s="1"/>
  <c r="L260" i="5"/>
  <c r="M260" i="5" s="1"/>
  <c r="N260" i="5" s="1"/>
  <c r="L261" i="5"/>
  <c r="M261" i="5" s="1"/>
  <c r="N261" i="5" s="1"/>
  <c r="L262" i="5"/>
  <c r="M262" i="5" s="1"/>
  <c r="N262" i="5" s="1"/>
  <c r="L263" i="5"/>
  <c r="M263" i="5" s="1"/>
  <c r="N263" i="5" s="1"/>
  <c r="L264" i="5"/>
  <c r="M264" i="5" s="1"/>
  <c r="N264" i="5" s="1"/>
  <c r="L265" i="5"/>
  <c r="M265" i="5" s="1"/>
  <c r="N265" i="5" s="1"/>
  <c r="L266" i="5"/>
  <c r="M266" i="5" s="1"/>
  <c r="N266" i="5" s="1"/>
  <c r="L267" i="5"/>
  <c r="M267" i="5" s="1"/>
  <c r="N267" i="5" s="1"/>
  <c r="L268" i="5"/>
  <c r="M268" i="5" s="1"/>
  <c r="N268" i="5" s="1"/>
  <c r="L269" i="5"/>
  <c r="M269" i="5" s="1"/>
  <c r="N269" i="5" s="1"/>
  <c r="L270" i="5"/>
  <c r="M270" i="5" s="1"/>
  <c r="N270" i="5" s="1"/>
  <c r="L271" i="5"/>
  <c r="M271" i="5" s="1"/>
  <c r="N271" i="5" s="1"/>
  <c r="L272" i="5"/>
  <c r="M272" i="5" s="1"/>
  <c r="N272" i="5" s="1"/>
  <c r="L273" i="5"/>
  <c r="M273" i="5" s="1"/>
  <c r="N273" i="5" s="1"/>
  <c r="L274" i="5"/>
  <c r="M274" i="5" s="1"/>
  <c r="N274" i="5" s="1"/>
  <c r="L275" i="5"/>
  <c r="M275" i="5" s="1"/>
  <c r="N275" i="5" s="1"/>
  <c r="L276" i="5"/>
  <c r="M276" i="5" s="1"/>
  <c r="N276" i="5" s="1"/>
  <c r="L277" i="5"/>
  <c r="M277" i="5" s="1"/>
  <c r="N277" i="5" s="1"/>
  <c r="L278" i="5"/>
  <c r="M278" i="5" s="1"/>
  <c r="N278" i="5" s="1"/>
  <c r="L279" i="5"/>
  <c r="M279" i="5" s="1"/>
  <c r="N279" i="5" s="1"/>
  <c r="L280" i="5"/>
  <c r="M280" i="5" s="1"/>
  <c r="N280" i="5" s="1"/>
  <c r="L281" i="5"/>
  <c r="M281" i="5" s="1"/>
  <c r="N281" i="5" s="1"/>
  <c r="L282" i="5"/>
  <c r="M282" i="5" s="1"/>
  <c r="N282" i="5" s="1"/>
  <c r="L283" i="5"/>
  <c r="M283" i="5" s="1"/>
  <c r="N283" i="5" s="1"/>
  <c r="L284" i="5"/>
  <c r="M284" i="5" s="1"/>
  <c r="N284" i="5" s="1"/>
  <c r="L285" i="5"/>
  <c r="M285" i="5" s="1"/>
  <c r="N285" i="5" s="1"/>
  <c r="L286" i="5"/>
  <c r="M286" i="5" s="1"/>
  <c r="N286" i="5" s="1"/>
  <c r="L287" i="5"/>
  <c r="M287" i="5" s="1"/>
  <c r="N287" i="5" s="1"/>
  <c r="L288" i="5"/>
  <c r="M288" i="5" s="1"/>
  <c r="N288" i="5" s="1"/>
  <c r="L289" i="5"/>
  <c r="M289" i="5" s="1"/>
  <c r="N289" i="5" s="1"/>
  <c r="L290" i="5"/>
  <c r="M290" i="5" s="1"/>
  <c r="N290" i="5" s="1"/>
  <c r="L291" i="5"/>
  <c r="M291" i="5" s="1"/>
  <c r="N291" i="5" s="1"/>
  <c r="L292" i="5"/>
  <c r="M292" i="5" s="1"/>
  <c r="N292" i="5" s="1"/>
  <c r="L293" i="5"/>
  <c r="M293" i="5" s="1"/>
  <c r="N293" i="5" s="1"/>
  <c r="L294" i="5"/>
  <c r="M294" i="5" s="1"/>
  <c r="N294" i="5" s="1"/>
  <c r="L295" i="5"/>
  <c r="M295" i="5" s="1"/>
  <c r="N295" i="5" s="1"/>
  <c r="L296" i="5"/>
  <c r="M296" i="5" s="1"/>
  <c r="N296" i="5" s="1"/>
  <c r="L297" i="5"/>
  <c r="M297" i="5" s="1"/>
  <c r="N297" i="5" s="1"/>
  <c r="L298" i="5"/>
  <c r="M298" i="5" s="1"/>
  <c r="N298" i="5" s="1"/>
  <c r="L299" i="5"/>
  <c r="M299" i="5" s="1"/>
  <c r="N299" i="5" s="1"/>
  <c r="L300" i="5"/>
  <c r="M300" i="5" s="1"/>
  <c r="N300" i="5" s="1"/>
  <c r="L301" i="5"/>
  <c r="M301" i="5" s="1"/>
  <c r="N301" i="5" s="1"/>
  <c r="L302" i="5"/>
  <c r="M302" i="5" s="1"/>
  <c r="N302" i="5" s="1"/>
  <c r="L303" i="5"/>
  <c r="M303" i="5" s="1"/>
  <c r="N303" i="5" s="1"/>
  <c r="L304" i="5"/>
  <c r="M304" i="5" s="1"/>
  <c r="N304" i="5" s="1"/>
  <c r="L305" i="5"/>
  <c r="M305" i="5" s="1"/>
  <c r="N305" i="5" s="1"/>
  <c r="L306" i="5"/>
  <c r="M306" i="5" s="1"/>
  <c r="N306" i="5" s="1"/>
  <c r="L307" i="5"/>
  <c r="M307" i="5" s="1"/>
  <c r="N307" i="5" s="1"/>
  <c r="L308" i="5"/>
  <c r="M308" i="5" s="1"/>
  <c r="N308" i="5" s="1"/>
  <c r="L309" i="5"/>
  <c r="M309" i="5" s="1"/>
  <c r="N309" i="5" s="1"/>
  <c r="L310" i="5"/>
  <c r="M310" i="5" s="1"/>
  <c r="N310" i="5" s="1"/>
  <c r="L311" i="5"/>
  <c r="M311" i="5" s="1"/>
  <c r="N311" i="5" s="1"/>
  <c r="L312" i="5"/>
  <c r="M312" i="5" s="1"/>
  <c r="N312" i="5" s="1"/>
  <c r="L313" i="5"/>
  <c r="M313" i="5" s="1"/>
  <c r="N313" i="5" s="1"/>
  <c r="L314" i="5"/>
  <c r="M314" i="5" s="1"/>
  <c r="N314" i="5" s="1"/>
  <c r="L315" i="5"/>
  <c r="M315" i="5" s="1"/>
  <c r="N315" i="5" s="1"/>
  <c r="L316" i="5"/>
  <c r="M316" i="5" s="1"/>
  <c r="N316" i="5" s="1"/>
  <c r="L317" i="5"/>
  <c r="M317" i="5" s="1"/>
  <c r="N317" i="5" s="1"/>
  <c r="L318" i="5"/>
  <c r="M318" i="5" s="1"/>
  <c r="N318" i="5" s="1"/>
  <c r="L319" i="5"/>
  <c r="M319" i="5" s="1"/>
  <c r="N319" i="5" s="1"/>
  <c r="L320" i="5"/>
  <c r="M320" i="5" s="1"/>
  <c r="N320" i="5" s="1"/>
  <c r="L321" i="5"/>
  <c r="M321" i="5" s="1"/>
  <c r="N321" i="5" s="1"/>
  <c r="L322" i="5"/>
  <c r="M322" i="5" s="1"/>
  <c r="N322" i="5" s="1"/>
  <c r="L323" i="5"/>
  <c r="M323" i="5" s="1"/>
  <c r="N323" i="5" s="1"/>
  <c r="L324" i="5"/>
  <c r="M324" i="5" s="1"/>
  <c r="N324" i="5" s="1"/>
  <c r="L325" i="5"/>
  <c r="M325" i="5" s="1"/>
  <c r="N325" i="5" s="1"/>
  <c r="L326" i="5"/>
  <c r="M326" i="5" s="1"/>
  <c r="N326" i="5" s="1"/>
  <c r="L327" i="5"/>
  <c r="M327" i="5" s="1"/>
  <c r="N327" i="5" s="1"/>
  <c r="L328" i="5"/>
  <c r="M328" i="5" s="1"/>
  <c r="N328" i="5" s="1"/>
  <c r="L329" i="5"/>
  <c r="M329" i="5" s="1"/>
  <c r="N329" i="5" s="1"/>
  <c r="L330" i="5"/>
  <c r="M330" i="5" s="1"/>
  <c r="N330" i="5" s="1"/>
  <c r="L331" i="5"/>
  <c r="M331" i="5" s="1"/>
  <c r="N331" i="5" s="1"/>
  <c r="L332" i="5"/>
  <c r="M332" i="5" s="1"/>
  <c r="N332" i="5" s="1"/>
  <c r="L333" i="5"/>
  <c r="M333" i="5" s="1"/>
  <c r="N333" i="5" s="1"/>
  <c r="L334" i="5"/>
  <c r="M334" i="5" s="1"/>
  <c r="N334" i="5" s="1"/>
  <c r="L335" i="5"/>
  <c r="M335" i="5" s="1"/>
  <c r="N335" i="5" s="1"/>
  <c r="L336" i="5"/>
  <c r="M336" i="5" s="1"/>
  <c r="N336" i="5" s="1"/>
  <c r="L337" i="5"/>
  <c r="M337" i="5" s="1"/>
  <c r="N337" i="5" s="1"/>
  <c r="L338" i="5"/>
  <c r="M338" i="5" s="1"/>
  <c r="N338" i="5" s="1"/>
  <c r="L339" i="5"/>
  <c r="M339" i="5" s="1"/>
  <c r="N339" i="5" s="1"/>
  <c r="L340" i="5"/>
  <c r="M340" i="5" s="1"/>
  <c r="N340" i="5" s="1"/>
  <c r="L341" i="5"/>
  <c r="M341" i="5" s="1"/>
  <c r="N341" i="5" s="1"/>
  <c r="L342" i="5"/>
  <c r="M342" i="5" s="1"/>
  <c r="N342" i="5" s="1"/>
  <c r="L343" i="5"/>
  <c r="M343" i="5" s="1"/>
  <c r="N343" i="5" s="1"/>
  <c r="L344" i="5"/>
  <c r="M344" i="5" s="1"/>
  <c r="N344" i="5" s="1"/>
  <c r="L345" i="5"/>
  <c r="M345" i="5" s="1"/>
  <c r="N345" i="5" s="1"/>
  <c r="L346" i="5"/>
  <c r="M346" i="5" s="1"/>
  <c r="N346" i="5" s="1"/>
  <c r="L347" i="5"/>
  <c r="M347" i="5" s="1"/>
  <c r="N347" i="5" s="1"/>
  <c r="L348" i="5"/>
  <c r="M348" i="5" s="1"/>
  <c r="N348" i="5" s="1"/>
  <c r="L349" i="5"/>
  <c r="M349" i="5" s="1"/>
  <c r="N349" i="5" s="1"/>
  <c r="L350" i="5"/>
  <c r="M350" i="5" s="1"/>
  <c r="N350" i="5" s="1"/>
  <c r="L351" i="5"/>
  <c r="M351" i="5" s="1"/>
  <c r="N351" i="5" s="1"/>
  <c r="L352" i="5"/>
  <c r="M352" i="5" s="1"/>
  <c r="N352" i="5" s="1"/>
  <c r="L353" i="5"/>
  <c r="M353" i="5" s="1"/>
  <c r="N353" i="5" s="1"/>
  <c r="L354" i="5"/>
  <c r="M354" i="5" s="1"/>
  <c r="N354" i="5" s="1"/>
  <c r="L355" i="5"/>
  <c r="M355" i="5" s="1"/>
  <c r="N355" i="5" s="1"/>
  <c r="L356" i="5"/>
  <c r="M356" i="5" s="1"/>
  <c r="N356" i="5" s="1"/>
  <c r="L357" i="5"/>
  <c r="M357" i="5" s="1"/>
  <c r="N357" i="5" s="1"/>
  <c r="L358" i="5"/>
  <c r="M358" i="5" s="1"/>
  <c r="N358" i="5" s="1"/>
  <c r="L359" i="5"/>
  <c r="M359" i="5" s="1"/>
  <c r="N359" i="5" s="1"/>
  <c r="L360" i="5"/>
  <c r="M360" i="5" s="1"/>
  <c r="N360" i="5" s="1"/>
  <c r="L361" i="5"/>
  <c r="M361" i="5" s="1"/>
  <c r="N361" i="5" s="1"/>
  <c r="L362" i="5"/>
  <c r="M362" i="5" s="1"/>
  <c r="N362" i="5" s="1"/>
  <c r="L363" i="5"/>
  <c r="M363" i="5" s="1"/>
  <c r="N363" i="5" s="1"/>
  <c r="L364" i="5"/>
  <c r="M364" i="5" s="1"/>
  <c r="N364" i="5" s="1"/>
  <c r="L365" i="5"/>
  <c r="M365" i="5" s="1"/>
  <c r="N365" i="5" s="1"/>
  <c r="L366" i="5"/>
  <c r="M366" i="5" s="1"/>
  <c r="N366" i="5" s="1"/>
  <c r="L367" i="5"/>
  <c r="M367" i="5" s="1"/>
  <c r="N367" i="5" s="1"/>
  <c r="L368" i="5"/>
  <c r="M368" i="5" s="1"/>
  <c r="N368" i="5" s="1"/>
  <c r="L369" i="5"/>
  <c r="M369" i="5" s="1"/>
  <c r="N369" i="5" s="1"/>
  <c r="L370" i="5"/>
  <c r="M370" i="5" s="1"/>
  <c r="N370" i="5" s="1"/>
  <c r="L371" i="5"/>
  <c r="M371" i="5" s="1"/>
  <c r="N371" i="5" s="1"/>
  <c r="L372" i="5"/>
  <c r="M372" i="5" s="1"/>
  <c r="N372" i="5" s="1"/>
  <c r="L373" i="5"/>
  <c r="M373" i="5" s="1"/>
  <c r="N373" i="5" s="1"/>
  <c r="L374" i="5"/>
  <c r="M374" i="5" s="1"/>
  <c r="N374" i="5" s="1"/>
  <c r="L375" i="5"/>
  <c r="M375" i="5" s="1"/>
  <c r="N375" i="5" s="1"/>
  <c r="L376" i="5"/>
  <c r="M376" i="5" s="1"/>
  <c r="N376" i="5" s="1"/>
  <c r="L377" i="5"/>
  <c r="M377" i="5" s="1"/>
  <c r="N377" i="5" s="1"/>
  <c r="L378" i="5"/>
  <c r="M378" i="5" s="1"/>
  <c r="N378" i="5" s="1"/>
  <c r="L379" i="5"/>
  <c r="M379" i="5" s="1"/>
  <c r="N379" i="5" s="1"/>
  <c r="L380" i="5"/>
  <c r="M380" i="5" s="1"/>
  <c r="N380" i="5" s="1"/>
  <c r="L381" i="5"/>
  <c r="M381" i="5" s="1"/>
  <c r="N381" i="5" s="1"/>
  <c r="L382" i="5"/>
  <c r="M382" i="5" s="1"/>
  <c r="N382" i="5" s="1"/>
  <c r="L383" i="5"/>
  <c r="M383" i="5" s="1"/>
  <c r="N383" i="5" s="1"/>
  <c r="L384" i="5"/>
  <c r="M384" i="5" s="1"/>
  <c r="N384" i="5" s="1"/>
  <c r="L385" i="5"/>
  <c r="M385" i="5" s="1"/>
  <c r="N385" i="5" s="1"/>
  <c r="L386" i="5"/>
  <c r="M386" i="5" s="1"/>
  <c r="N386" i="5" s="1"/>
  <c r="L387" i="5"/>
  <c r="M387" i="5" s="1"/>
  <c r="N387" i="5" s="1"/>
  <c r="L388" i="5"/>
  <c r="M388" i="5" s="1"/>
  <c r="N388" i="5" s="1"/>
  <c r="L389" i="5"/>
  <c r="M389" i="5" s="1"/>
  <c r="N389" i="5" s="1"/>
  <c r="L390" i="5"/>
  <c r="M390" i="5" s="1"/>
  <c r="N390" i="5" s="1"/>
  <c r="L391" i="5"/>
  <c r="M391" i="5" s="1"/>
  <c r="N391" i="5" s="1"/>
  <c r="L392" i="5"/>
  <c r="M392" i="5" s="1"/>
  <c r="N392" i="5" s="1"/>
  <c r="L393" i="5"/>
  <c r="M393" i="5" s="1"/>
  <c r="N393" i="5" s="1"/>
  <c r="L394" i="5"/>
  <c r="M394" i="5" s="1"/>
  <c r="N394" i="5" s="1"/>
  <c r="L395" i="5"/>
  <c r="M395" i="5" s="1"/>
  <c r="N395" i="5" s="1"/>
  <c r="L396" i="5"/>
  <c r="M396" i="5" s="1"/>
  <c r="N396" i="5" s="1"/>
  <c r="L397" i="5"/>
  <c r="M397" i="5" s="1"/>
  <c r="N397" i="5" s="1"/>
  <c r="L398" i="5"/>
  <c r="M398" i="5" s="1"/>
  <c r="N398" i="5" s="1"/>
  <c r="L399" i="5"/>
  <c r="M399" i="5" s="1"/>
  <c r="N399" i="5" s="1"/>
  <c r="L400" i="5"/>
  <c r="L401" i="5"/>
  <c r="M401" i="5" s="1"/>
  <c r="N401" i="5" s="1"/>
  <c r="L402" i="5"/>
  <c r="M402" i="5" s="1"/>
  <c r="N402" i="5" s="1"/>
  <c r="L403" i="5"/>
  <c r="M403" i="5" s="1"/>
  <c r="N403" i="5" s="1"/>
  <c r="L404" i="5"/>
  <c r="M404" i="5" s="1"/>
  <c r="N404" i="5" s="1"/>
  <c r="L405" i="5"/>
  <c r="M405" i="5" s="1"/>
  <c r="N405" i="5" s="1"/>
  <c r="L406" i="5"/>
  <c r="M406" i="5" s="1"/>
  <c r="N406" i="5" s="1"/>
  <c r="L407" i="5"/>
  <c r="M407" i="5" s="1"/>
  <c r="N407" i="5" s="1"/>
  <c r="L408" i="5"/>
  <c r="M408" i="5" s="1"/>
  <c r="N408" i="5" s="1"/>
  <c r="L409" i="5"/>
  <c r="M409" i="5" s="1"/>
  <c r="N409" i="5" s="1"/>
  <c r="L410" i="5"/>
  <c r="M410" i="5" s="1"/>
  <c r="N410" i="5" s="1"/>
  <c r="L411" i="5"/>
  <c r="M411" i="5" s="1"/>
  <c r="N411" i="5" s="1"/>
  <c r="L412" i="5"/>
  <c r="M412" i="5" s="1"/>
  <c r="N412" i="5" s="1"/>
  <c r="L413" i="5"/>
  <c r="M413" i="5" s="1"/>
  <c r="N413" i="5" s="1"/>
  <c r="L414" i="5"/>
  <c r="M414" i="5" s="1"/>
  <c r="N414" i="5" s="1"/>
  <c r="L415" i="5"/>
  <c r="M415" i="5" s="1"/>
  <c r="N415" i="5" s="1"/>
  <c r="L416" i="5"/>
  <c r="M416" i="5" s="1"/>
  <c r="N416" i="5" s="1"/>
  <c r="L417" i="5"/>
  <c r="M417" i="5" s="1"/>
  <c r="N417" i="5" s="1"/>
  <c r="L418" i="5"/>
  <c r="M418" i="5" s="1"/>
  <c r="N418" i="5" s="1"/>
  <c r="L419" i="5"/>
  <c r="M419" i="5" s="1"/>
  <c r="N419" i="5" s="1"/>
  <c r="L420" i="5"/>
  <c r="M420" i="5" s="1"/>
  <c r="N420" i="5" s="1"/>
  <c r="L421" i="5"/>
  <c r="M421" i="5" s="1"/>
  <c r="N421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<sst xmlns="http://schemas.openxmlformats.org/spreadsheetml/2006/main" count="1977" uniqueCount="154">
  <si>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</si>
  <si>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</si>
  <si>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</si>
  <si>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</si>
  <si>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</si>
  <si>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</si>
  <si>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</si>
  <si>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</si>
  <si>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</si>
  <si>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</si>
  <si>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</si>
  <si>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</si>
  <si>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</si>
  <si>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</si>
  <si>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</si>
  <si>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</si>
  <si>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</si>
  <si>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</si>
  <si>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</si>
  <si>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</si>
  <si>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</si>
  <si>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</si>
  <si>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</si>
  <si>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</si>
  <si>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</si>
  <si>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</si>
  <si>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</si>
  <si>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</si>
  <si>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</si>
  <si>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</si>
  <si>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</si>
  <si>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</si>
  <si>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</si>
  <si>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</si>
  <si>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</si>
  <si>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</si>
  <si>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</si>
  <si>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</si>
  <si>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</si>
  <si>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</si>
  <si>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</si>
  <si>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</si>
  <si>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</si>
  <si>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</si>
  <si>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</si>
  <si>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</si>
  <si>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</si>
  <si>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</si>
  <si>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</si>
  <si>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</si>
  <si>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</si>
  <si>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</si>
  <si>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</si>
  <si>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</si>
  <si>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</si>
  <si>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</si>
  <si>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</si>
  <si>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</si>
  <si>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</si>
  <si>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</si>
  <si>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</si>
  <si>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</si>
  <si>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</si>
  <si>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</si>
  <si>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</si>
  <si>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</si>
  <si>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</si>
  <si>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</si>
  <si>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</si>
  <si>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</si>
  <si>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</si>
  <si>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</si>
  <si>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</si>
  <si>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</si>
  <si>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</si>
  <si>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</si>
  <si>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</si>
  <si>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</si>
  <si>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</si>
  <si>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</si>
  <si>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</si>
  <si>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</si>
  <si>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</si>
  <si>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</si>
  <si>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</si>
  <si>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</si>
  <si>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</si>
  <si>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</si>
  <si>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</si>
  <si>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</si>
  <si>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</si>
  <si>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</si>
  <si>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</si>
  <si>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</si>
  <si>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</si>
  <si>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</si>
  <si>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</si>
  <si>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</si>
  <si>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</si>
  <si>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</si>
  <si>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</si>
  <si>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</si>
  <si>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</si>
  <si>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</si>
  <si>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</si>
  <si>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</si>
  <si>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</si>
  <si>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</si>
  <si>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</si>
  <si>
    <t>계정평균</t>
    <phoneticPr fontId="1" type="noConversion"/>
  </si>
  <si>
    <t>평균대비배수</t>
    <phoneticPr fontId="1" type="noConversion"/>
  </si>
  <si>
    <t>튀는값</t>
    <phoneticPr fontId="1" type="noConversion"/>
  </si>
  <si>
    <t>튀는값배수기준</t>
  </si>
  <si>
    <t>분석 설정</t>
  </si>
  <si>
    <r>
      <rPr>
        <sz val="9"/>
        <color rgb="FF808080"/>
        <rFont val="Noto Sans CJK SC"/>
        <family val="2"/>
      </rPr>
      <t>파란 글씨 셀만 고친다</t>
    </r>
    <r>
      <rPr>
        <sz val="9"/>
        <color rgb="FF808080"/>
        <rFont val="맑은 고딕"/>
        <family val="3"/>
        <charset val="129"/>
      </rPr>
      <t xml:space="preserve">. </t>
    </r>
    <r>
      <rPr>
        <sz val="9"/>
        <color rgb="FF808080"/>
        <rFont val="Noto Sans CJK SC"/>
        <family val="2"/>
      </rPr>
      <t>수식은 이 값을 이름으로 참조한다</t>
    </r>
    <r>
      <rPr>
        <sz val="9"/>
        <color rgb="FF808080"/>
        <rFont val="맑은 고딕"/>
        <family val="3"/>
        <charset val="129"/>
      </rPr>
      <t>.</t>
    </r>
  </si>
  <si>
    <t>설정명</t>
  </si>
  <si>
    <t>값</t>
  </si>
  <si>
    <t>설명</t>
  </si>
  <si>
    <t>기준월</t>
  </si>
  <si>
    <r>
      <rPr>
        <sz val="10"/>
        <rFont val="Noto Sans CJK SC"/>
        <family val="2"/>
      </rPr>
      <t>이번 달</t>
    </r>
    <r>
      <rPr>
        <sz val="10"/>
        <rFont val="맑은 고딕"/>
        <family val="3"/>
        <charset val="129"/>
      </rPr>
      <t xml:space="preserve">. </t>
    </r>
    <r>
      <rPr>
        <sz val="10"/>
        <rFont val="Noto Sans CJK SC"/>
        <family val="2"/>
      </rPr>
      <t>당월 분석의 기준</t>
    </r>
  </si>
  <si>
    <t>당월차이율기준</t>
  </si>
  <si>
    <t>당월 차이율이 이 값 이상이면 후보</t>
  </si>
  <si>
    <t>당월금액기준</t>
  </si>
  <si>
    <r>
      <rPr>
        <sz val="10"/>
        <rFont val="Noto Sans CJK SC"/>
        <family val="2"/>
      </rPr>
      <t>당월 불리금액이 이 값 이상이어야 확정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 xml:space="preserve">차이율과 </t>
    </r>
    <r>
      <rPr>
        <sz val="10"/>
        <rFont val="맑은 고딕"/>
        <family val="3"/>
        <charset val="129"/>
      </rPr>
      <t>AND)</t>
    </r>
  </si>
  <si>
    <t>당월중대금액기준</t>
  </si>
  <si>
    <r>
      <rPr>
        <sz val="10"/>
        <rFont val="Noto Sans CJK SC"/>
        <family val="2"/>
      </rPr>
      <t>차이율이 작아도 이 금액을 넘으면 단독 후보</t>
    </r>
    <r>
      <rPr>
        <sz val="10"/>
        <rFont val="맑은 고딕"/>
        <family val="3"/>
        <charset val="129"/>
      </rPr>
      <t>(OR)</t>
    </r>
  </si>
  <si>
    <t>누계차이율기준</t>
  </si>
  <si>
    <t>누계는 더 민감하게 본다</t>
  </si>
  <si>
    <t>누계금액기준</t>
  </si>
  <si>
    <t>누계 불리금액 기준</t>
  </si>
  <si>
    <t>누계중대금액기준</t>
  </si>
  <si>
    <t>누계 단독 후보 금액</t>
  </si>
  <si>
    <t>전년대비악화기준</t>
  </si>
  <si>
    <r>
      <rPr>
        <sz val="10"/>
        <rFont val="Noto Sans CJK SC"/>
        <family val="2"/>
      </rPr>
      <t xml:space="preserve">전년 동월 대비 이 비율 이상 악화면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악화</t>
    </r>
    <r>
      <rPr>
        <sz val="10"/>
        <rFont val="맑은 고딕"/>
        <family val="3"/>
        <charset val="129"/>
      </rPr>
      <t>'</t>
    </r>
  </si>
  <si>
    <t>예산여유율기준</t>
  </si>
  <si>
    <r>
      <rPr>
        <sz val="10"/>
        <rFont val="Noto Sans CJK SC"/>
        <family val="2"/>
      </rPr>
      <t xml:space="preserve">예산이 전년 동월 실적보다 이만큼 높으면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느슨</t>
    </r>
    <r>
      <rPr>
        <sz val="10"/>
        <rFont val="맑은 고딕"/>
        <family val="3"/>
        <charset val="129"/>
      </rPr>
      <t xml:space="preserve">' </t>
    </r>
    <r>
      <rPr>
        <sz val="10"/>
        <rFont val="Noto Sans CJK SC"/>
        <family val="2"/>
      </rPr>
      <t>후보</t>
    </r>
  </si>
  <si>
    <t>연속개월기준</t>
  </si>
  <si>
    <t>이 개월 수 이상 연속 후보면 구조적으로 본다</t>
  </si>
  <si>
    <r>
      <rPr>
        <sz val="10"/>
        <rFont val="Noto Sans CJK SC"/>
        <family val="2"/>
      </rPr>
      <t>계정 평균의 이 배수 이상이면 원천 확인 대상</t>
    </r>
    <r>
      <rPr>
        <sz val="10"/>
        <rFont val="맑은 고딕"/>
        <family val="3"/>
        <charset val="129"/>
      </rPr>
      <t>(2-4)</t>
    </r>
  </si>
  <si>
    <t>키중복</t>
    <phoneticPr fontId="1" type="noConversion"/>
  </si>
  <si>
    <t>보정</t>
    <phoneticPr fontId="1" type="noConversion"/>
  </si>
  <si>
    <t>원본 시트는 수정하지 않습니다. 보정 내용을 정리하고, 이를 예실에 반영합니다.</t>
    <phoneticPr fontId="1" type="noConversion"/>
  </si>
  <si>
    <t>월</t>
    <phoneticPr fontId="1" type="noConversion"/>
  </si>
  <si>
    <t>원래 값</t>
    <phoneticPr fontId="1" type="noConversion"/>
  </si>
  <si>
    <t>보정 값</t>
    <phoneticPr fontId="1" type="noConversion"/>
  </si>
  <si>
    <t>근거</t>
    <phoneticPr fontId="1" type="noConversion"/>
  </si>
  <si>
    <t>확인자</t>
    <phoneticPr fontId="1" type="noConversion"/>
  </si>
  <si>
    <t>일자</t>
    <phoneticPr fontId="1" type="noConversion"/>
  </si>
  <si>
    <t>키</t>
    <phoneticPr fontId="1" type="noConversion"/>
  </si>
  <si>
    <t>6150</t>
    <phoneticPr fontId="1" type="noConversion"/>
  </si>
  <si>
    <t>1~6월 누계 혼입, 원데이터 확인</t>
    <phoneticPr fontId="1" type="noConversion"/>
  </si>
  <si>
    <t>경영지원</t>
    <phoneticPr fontId="1" type="noConversion"/>
  </si>
  <si>
    <t>보정값</t>
    <phoneticPr fontId="1" type="noConversion"/>
  </si>
  <si>
    <t>분석실적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</si>
</sst>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Noto Sans CJK SC"/>
      <family val="2"/>
    </font>
    <font>
      <sz val="9"/>
      <color rgb="FF808080"/>
      <name val="Noto Sans CJK SC"/>
      <family val="2"/>
    </font>
    <font>
      <sz val="9"/>
      <color rgb="FF808080"/>
      <name val="맑은 고딕"/>
      <family val="3"/>
      <charset val="129"/>
    </font>
    <font>
      <b/>
      <sz val="10"/>
      <color rgb="FFFFFFFF"/>
      <name val="Noto Sans CJK SC"/>
      <family val="2"/>
    </font>
    <font>
      <sz val="10"/>
      <name val="Noto Sans CJK SC"/>
      <family val="2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6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9" fillId="3" borderId="1" xfId="0" applyFont="1" applyFill="1" applyBorder="1" applyAlignment="1">
      <alignment horizontal="center" wrapText="1"/>
    </xf>
    <xf numFmtId="0" fontId="10" fillId="0" borderId="1" xfId="0" applyFont="1" applyBorder="1" applyAlignment="1"/>
    <xf numFmtId="177" fontId="11" fillId="0" borderId="1" xfId="0" applyNumberFormat="1" applyFont="1" applyBorder="1" applyAlignment="1"/>
    <xf numFmtId="3" fontId="11" fillId="0" borderId="1" xfId="0" applyNumberFormat="1" applyFont="1" applyBorder="1" applyAlignment="1"/>
    <xf numFmtId="1" fontId="11" fillId="0" borderId="1" xfId="0" applyNumberFormat="1" applyFont="1" applyBorder="1" applyAlignment="1"/>
    <xf numFmtId="0" fontId="11" fillId="0" borderId="1" xfId="0" applyFont="1" applyBorder="1" applyAlignment="1">
      <alignment horizontal="right"/>
    </xf>
    <xf numFmtId="0" fontId="5" fillId="4" borderId="0" xfId="0" applyFont="1" applyFill="1">
      <alignment vertical="center"/>
    </xf>
    <xf numFmtId="0" fontId="13" fillId="4" borderId="0" xfId="0" applyFont="1" applyFill="1">
      <alignment vertical="center"/>
    </xf>
    <xf numFmtId="176" fontId="13" fillId="4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4" fillId="0" borderId="0" xfId="0" applyFont="1" applyAlignment="1"/>
    <xf numFmtId="0" fontId="8" fillId="0" borderId="0" xfId="0" applyFont="1" applyAlignment="1"/>
    <xf numFmtId="3" fontId="0" fillId="0" borderId="0" xfId="0" applyNumberFormat="1">
      <alignment vertical="center"/>
    </xf>
    <xf numFmtId="0" fontId="5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78" fontId="5" fillId="4" borderId="0" xfId="0" applyNumberFormat="1" applyFont="1" applyFill="1">
      <alignment vertical="center"/>
    </xf>
    <xf numFmtId="178" fontId="13" fillId="4" borderId="0" xfId="0" applyNumberFormat="1" applyFont="1" applyFill="1">
      <alignment vertical="center"/>
    </xf>
    <xf numFmtId="178" fontId="0" fillId="0" borderId="0" xfId="0" applyNumberFormat="1">
      <alignment vertical="center"/>
    </xf>
  </cellXfs>
  <cellStyles count="1">
    <cellStyle name="표준" xfId="0" builtinId="0"/>
  </cellStyles>
  <dxfs count="65">
    <dxf>
      <numFmt numFmtId="178" formatCode="#,##0_);[Red]\(#,##0\)"/>
    </dxf>
    <dxf>
      <numFmt numFmtId="178" formatCode="#,##0_);[Red]\(#,##0\)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19" formatCode="yyyy/mm/dd"/>
    </dxf>
    <dxf>
      <numFmt numFmtId="3" formatCode="#,##0"/>
    </dxf>
    <dxf>
      <numFmt numFmtId="3" formatCode="#,##0"/>
    </dxf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9" formatCode="yyyy/mm/dd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28" unboundColumnsRight="7">
    <queryTableFields count="17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  <queryTableField id="24" dataBound="0" tableColumnId="15"/>
      <queryTableField id="21" dataBound="0" tableColumnId="8"/>
      <queryTableField id="22" dataBound="0" tableColumnId="9"/>
      <queryTableField id="23" dataBound="0" tableColumnId="14"/>
      <queryTableField id="27" dataBound="0" tableColumnId="18"/>
      <queryTableField id="25" dataBound="0" tableColumnId="16"/>
      <queryTableField id="26" dataBound="0" tableColumnId="17"/>
    </queryTableFields>
  </queryTableRefresh>
</queryTable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691688-3922-4C77-A2F3-CF92BF183553}" name="설정" displayName="설정" ref="A5:C16" totalsRowShown="0">
  <autoFilter ref="A5:C16" xr:uid="{63691688-3922-4C77-A2F3-CF92BF183553}"/>
  <tableColumns count="3">
    <tableColumn id="1" xr3:uid="{C7007114-76F2-4361-81EC-47C112623C66}" name="설정명"/>
    <tableColumn id="2" xr3:uid="{A95FE2F0-58E1-461F-A019-580EC0641BEC}" name="값"/>
    <tableColumn id="3" xr3:uid="{2254BDEB-ACC3-4E1E-ACBE-15A93047E9D5}" name="설명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59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58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57"/>
    <tableColumn id="4" xr3:uid="{3E1FE984-43FC-492B-8360-7885B8D05D2A}" name="2025-02" dataDxfId="56"/>
    <tableColumn id="5" xr3:uid="{01E7AE8E-0A3F-4A12-8AE7-32D4585F1A64}" name="2025-03" dataDxfId="55"/>
    <tableColumn id="6" xr3:uid="{465A2566-6C31-4C76-8CA2-5C7C6F34161C}" name="2025-04" dataDxfId="54"/>
    <tableColumn id="7" xr3:uid="{4842C8FD-726B-4960-A5EC-5F62DA1D8812}" name="2025-05" dataDxfId="53"/>
    <tableColumn id="8" xr3:uid="{01AF37ED-ED58-41B9-947A-EE5E0EF30ADE}" name="2025-06" dataDxfId="52"/>
    <tableColumn id="9" xr3:uid="{9717652C-FF76-4D02-8BB8-1AF1EA207657}" name="2025-07" dataDxfId="51"/>
    <tableColumn id="10" xr3:uid="{1E842A21-6C08-4F94-8B36-C42C224095CC}" name="2025-08" dataDxfId="50"/>
    <tableColumn id="11" xr3:uid="{E9D1A9A9-7D37-47B5-A76B-02137095A644}" name="2025-09" dataDxfId="49"/>
    <tableColumn id="12" xr3:uid="{EA4E896E-2FBB-4384-B462-4D42D1162A91}" name="2025-10" dataDxfId="48"/>
    <tableColumn id="13" xr3:uid="{BB4688F1-03AE-41B4-AA0B-50485A274694}" name="2025-11" dataDxfId="47"/>
    <tableColumn id="14" xr3:uid="{713FF77E-14DC-43F4-BEBE-2C7D1B16FA15}" name="2025-12" dataDxfId="46"/>
    <tableColumn id="15" xr3:uid="{68A5877C-AF0B-4457-8E2E-24389AD4734F}" name="2026-01" dataDxfId="45"/>
    <tableColumn id="16" xr3:uid="{88179249-DC38-4E39-B278-D7FC72593BB3}" name="2026-02" dataDxfId="44"/>
    <tableColumn id="17" xr3:uid="{E0D2242D-8FF7-4DFE-AAE8-923CB1FE5B6A}" name="2026-03" dataDxfId="43"/>
    <tableColumn id="18" xr3:uid="{E1E744A0-2C06-45A9-AB82-303301B93600}" name="2026-04" dataDxfId="42"/>
    <tableColumn id="19" xr3:uid="{4F6E5A18-D32F-459B-91BF-711149149C0A}" name="2026-05" dataDxfId="41"/>
    <tableColumn id="20" xr3:uid="{2509AD18-C4DD-4490-A3B9-AF2DF9838AEC}" name="2026-06" dataDxfId="40"/>
    <tableColumn id="21" xr3:uid="{55D86BDD-F7B2-4473-B584-470ECE987918}" name="2026-07" dataDxfId="39"/>
    <tableColumn id="22" xr3:uid="{7F7649C7-7871-449E-AABE-8A1E201B7CD5}" name="2026-08" dataDxfId="38"/>
    <tableColumn id="23" xr3:uid="{44CC2FF9-6906-4F06-B4D3-6F71039B1D32}" name="2026-09" dataDxfId="3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36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35"/>
    <tableColumn id="4" xr3:uid="{686181F0-4132-474F-AF80-71EE0F8E1304}" name="2025-02" dataDxfId="34"/>
    <tableColumn id="5" xr3:uid="{B08C28AA-706B-45B3-8187-D73E9879C2EF}" name="2025-03" dataDxfId="33"/>
    <tableColumn id="6" xr3:uid="{D7AEFD0C-106C-4D5D-98E0-F8FE3243CAD2}" name="2025-04" dataDxfId="32"/>
    <tableColumn id="7" xr3:uid="{1E5F4C41-EDAA-4C72-9DA4-AF12E22CEBEA}" name="2025-05" dataDxfId="31"/>
    <tableColumn id="8" xr3:uid="{3F4B2D18-8363-4BA4-A49A-2D5BC2E340AC}" name="2025-06" dataDxfId="30"/>
    <tableColumn id="9" xr3:uid="{B222F0FB-2899-4B89-B186-B07EDE3FAD7A}" name="2025-07" dataDxfId="29"/>
    <tableColumn id="10" xr3:uid="{C591DE18-CAD9-42CA-8CCD-CA49273AD3C5}" name="2025-08" dataDxfId="28"/>
    <tableColumn id="11" xr3:uid="{D0D77DBF-5AEB-4D29-BB07-CE5B906C69D9}" name="2025-09" dataDxfId="27"/>
    <tableColumn id="12" xr3:uid="{74215B5C-F23B-4E83-9C4C-1F60E98BABB6}" name="2025-10" dataDxfId="26"/>
    <tableColumn id="13" xr3:uid="{51759284-CA10-4FD6-9388-D3C842142F13}" name="2025-11" dataDxfId="25"/>
    <tableColumn id="14" xr3:uid="{287515B2-5610-4684-9398-2003C44E3FCD}" name="2025-12" dataDxfId="24"/>
    <tableColumn id="15" xr3:uid="{CACE8270-045F-4E3F-972B-B1E715F4CDF9}" name="2026-01" dataDxfId="23"/>
    <tableColumn id="16" xr3:uid="{82F1606D-04B5-46F1-A1AC-488B6E2A03F3}" name="2026-02" dataDxfId="22"/>
    <tableColumn id="17" xr3:uid="{E87EB430-A004-4CED-B583-083D78F4A0E8}" name="2026-03" dataDxfId="21"/>
    <tableColumn id="18" xr3:uid="{7F32D2DB-DDA1-431A-8226-730CF1302F39}" name="2026-04" dataDxfId="20"/>
    <tableColumn id="19" xr3:uid="{A2AA5449-FA93-4E19-884D-982780D05694}" name="2026-05" dataDxfId="19"/>
    <tableColumn id="20" xr3:uid="{5546B86B-0069-401C-9DA8-D4309A02984F}" name="2026-06" dataDxfId="18"/>
    <tableColumn id="21" xr3:uid="{F910EB27-BE6A-43AB-BC53-E130C8A52740}" name="2026-07" dataDxfId="17"/>
    <tableColumn id="22" xr3:uid="{C902B53D-98D9-477C-AD9E-A8E2FE222A84}" name="2026-08" dataDxfId="16"/>
    <tableColumn id="23" xr3:uid="{69E524A5-8A5B-452C-9D04-74B548A0CEFE}" name="2026-09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7B96FC-DCDD-47E2-8EC0-B6D37B749FAC}" name="보정" displayName="보정" ref="A5:H6" totalsRowShown="0" headerRowDxfId="3">
  <autoFilter ref="A5:H6" xr:uid="{637B96FC-DCDD-47E2-8EC0-B6D37B749FAC}"/>
  <tableColumns count="8">
    <tableColumn id="1" xr3:uid="{604C86BC-9B4F-4484-B528-74724BD7C04E}" name="계정코드"/>
    <tableColumn id="2" xr3:uid="{DA6632DD-C6FE-4192-A876-361A657AA5DE}" name="월" dataDxfId="8"/>
    <tableColumn id="3" xr3:uid="{91B02271-3F76-4589-A0FA-25EDC3F32A72}" name="원래 값" dataDxfId="7"/>
    <tableColumn id="4" xr3:uid="{8C94E20D-4159-48A4-9E69-B1E46F7900A6}" name="보정 값" dataDxfId="6"/>
    <tableColumn id="5" xr3:uid="{7887A45D-A25A-42AE-8549-02FF964F836E}" name="근거"/>
    <tableColumn id="6" xr3:uid="{08BFCADC-486C-4317-AC47-D86916ED3F82}" name="확인자"/>
    <tableColumn id="7" xr3:uid="{7B9C2CE8-DA1B-449D-A2B5-D882D40ACE9A}" name="일자" dataDxfId="5"/>
    <tableColumn id="8" xr3:uid="{B09F3B24-18F8-458E-95ED-60DC5B75EA0C}" name="키" dataDxfId="4">
      <calculatedColumnFormula>보정[[#This Row],[계정코드]]&amp;"|"&amp;TEXT(보정[[#This Row],[월]], "yyyy-mm")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Q421" tableType="queryTable" totalsRowShown="0">
  <autoFilter ref="A1:Q421" xr:uid="{321B7110-BE57-4ECF-AD9D-86049F7C5677}"/>
  <tableColumns count="17">
    <tableColumn id="1" xr3:uid="{6083DFAC-9D36-41FF-8B6E-67C7372574F6}" uniqueName="1" name="계정코드" queryTableFieldId="1" dataDxfId="64"/>
    <tableColumn id="2" xr3:uid="{239499C0-C440-447D-BF8D-FAE6727CD7C9}" uniqueName="2" name="계정명" queryTableFieldId="2" dataDxfId="63"/>
    <tableColumn id="3" xr3:uid="{1CC471C7-D882-4A5D-9E5D-4F5E09A9DE22}" uniqueName="3" name="월" queryTableFieldId="3" dataDxfId="62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 dataDxfId="14"/>
    <tableColumn id="13" xr3:uid="{78D3965D-C5A0-4E66-903B-6D6641F1B41B}" uniqueName="13" name="실적" queryTableFieldId="13" dataDxfId="13"/>
    <tableColumn id="6" xr3:uid="{C47D3D44-A252-4796-A163-FF323F8DA8EC}" uniqueName="6" name="계정유형" queryTableFieldId="6" dataDxfId="61"/>
    <tableColumn id="7" xr3:uid="{DC0DE3F6-F2CD-4728-A63B-2134C773D26D}" uniqueName="7" name="담당부서" queryTableFieldId="7" dataDxfId="60"/>
    <tableColumn id="15" xr3:uid="{BCF702E9-4618-478C-BEAB-D98CBFC593B3}" uniqueName="15" name="키중복" queryTableFieldId="24" dataDxfId="9">
      <calculatedColumnFormula>COUNTIFS(예실[계정코드], 예실[[#This Row],[계정코드]], 예실[월], 예실[[#This Row],[월]])</calculatedColumnFormula>
    </tableColumn>
    <tableColumn id="8" xr3:uid="{5C757CB8-F6CB-4B46-AF45-295FAAD1C451}" uniqueName="8" name="계정평균" queryTableFieldId="21" dataDxfId="12">
      <calculatedColumnFormula>AVERAGEIFS(예실[실적], 예실[계정코드], 예실[[#This Row],[계정코드]])</calculatedColumnFormula>
    </tableColumn>
    <tableColumn id="9" xr3:uid="{9EA0C5AB-0364-4859-9373-F76737C56694}" uniqueName="9" name="평균대비배수" queryTableFieldId="22" dataDxfId="11">
      <calculatedColumnFormula>IF(ISNUMBER(예실[[#This Row],[실적]]), 예실[[#This Row],[실적]]/예실[[#This Row],[계정평균]], "")</calculatedColumnFormula>
    </tableColumn>
    <tableColumn id="14" xr3:uid="{CB7B0B68-7E8F-415D-8D1C-F5A95A73255A}" uniqueName="14" name="튀는값" queryTableFieldId="23" dataDxfId="10">
      <calculatedColumnFormula>IF(예실[[#This Row],[평균대비배수]]="", "", IF(예실[[#This Row],[평균대비배수]]&gt;=튀는값배수기준, "원천확인", ""))</calculatedColumnFormula>
    </tableColumn>
    <tableColumn id="18" xr3:uid="{02CD9395-1E98-446B-BC80-168D38893049}" uniqueName="18" name="키" queryTableFieldId="27" dataDxfId="2">
      <calculatedColumnFormula>예실[[#This Row],[계정코드]]&amp;"|"&amp;TEXT(예실[[#This Row],[월]], "yyyy-mm")</calculatedColumnFormula>
    </tableColumn>
    <tableColumn id="16" xr3:uid="{8395611B-FA50-480A-9516-9D7AF21BCDC1}" uniqueName="16" name="보정값" queryTableFieldId="25" dataDxfId="1">
      <calculatedColumnFormula>IFERROR(INDEX(보정[보정 값], MATCH(예실[[#This Row],[키]], 보정[키], 0)), "")</calculatedColumnFormula>
    </tableColumn>
    <tableColumn id="17" xr3:uid="{CBA175E0-EC2B-40AB-81EE-E791714301A1}" uniqueName="17" name="분석실적" queryTableFieldId="26" dataDxfId="0">
      <calculatedColumnFormula>IF(예실[[#This Row],[보정값]]&lt;&gt;"", 예실[[#This Row],[보정값]], IF(예실[[#This Row],[실적]]="", "", 예실[[#This Row],[실적]]))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defaultRowHeight="17.399999999999999"/>
  <cols>
    <col min="1" max="1" width="15.19921875" customWidth="1"/>
  </cols>
  <sheetData>
    <row r="1" spans="1:2" ht="21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2" t="s">
        <v>7</v>
      </c>
    </row>
    <row r="8" spans="1:2">
      <c r="A8" s="3" t="s">
        <v>12</v>
      </c>
      <c r="B8" t="s">
        <v>8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10</v>
      </c>
    </row>
    <row r="13" spans="1:2">
      <c r="A13" s="2" t="s">
        <v>11</v>
      </c>
    </row>
    <row r="14" spans="1:2">
      <c r="A14" s="3" t="s">
        <v>16</v>
      </c>
      <c r="B14" t="s">
        <v>20</v>
      </c>
    </row>
    <row r="15" spans="1:2">
      <c r="A15" t="s">
        <v>17</v>
      </c>
      <c r="B15" t="s">
        <v>21</v>
      </c>
    </row>
    <row r="16" spans="1:2">
      <c r="A16" t="s">
        <v>18</v>
      </c>
      <c r="B16" t="s">
        <v>22</v>
      </c>
    </row>
    <row r="17" spans="1:2">
      <c r="A17" t="s">
        <v>19</v>
      </c>
      <c r="B17" t="s">
        <v>23</v>
      </c>
    </row>
    <row r="18" spans="1:2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8DB-E10C-41D2-9EEF-F9E04B643376}">
  <dimension ref="A1:C16"/>
  <sheetViews>
    <sheetView workbookViewId="0"/>
  </sheetViews>
  <sheetFormatPr defaultRowHeight="17.399999999999999"/>
  <cols>
    <col min="1" max="1" width="16.59765625" customWidth="1"/>
    <col min="2" max="2" width="15.59765625" customWidth="1"/>
    <col min="3" max="3" width="45.8984375" bestFit="1" customWidth="1"/>
  </cols>
  <sheetData>
    <row r="1" spans="1:3" ht="18.600000000000001">
      <c r="A1" s="8" t="s">
        <v>113</v>
      </c>
      <c r="B1" s="9"/>
      <c r="C1" s="9"/>
    </row>
    <row r="2" spans="1:3">
      <c r="A2" s="9"/>
      <c r="B2" s="9"/>
      <c r="C2" s="9"/>
    </row>
    <row r="3" spans="1:3">
      <c r="A3" s="10" t="s">
        <v>114</v>
      </c>
      <c r="B3" s="9"/>
      <c r="C3" s="9"/>
    </row>
    <row r="4" spans="1:3">
      <c r="A4" s="9"/>
      <c r="B4" s="9"/>
      <c r="C4" s="9"/>
    </row>
    <row r="5" spans="1:3">
      <c r="A5" s="11" t="s">
        <v>115</v>
      </c>
      <c r="B5" s="11" t="s">
        <v>116</v>
      </c>
      <c r="C5" s="11" t="s">
        <v>117</v>
      </c>
    </row>
    <row r="6" spans="1:3">
      <c r="A6" s="12" t="s">
        <v>118</v>
      </c>
      <c r="B6" s="16" t="s">
        <v>100</v>
      </c>
      <c r="C6" s="12" t="s">
        <v>119</v>
      </c>
    </row>
    <row r="7" spans="1:3">
      <c r="A7" s="12" t="s">
        <v>120</v>
      </c>
      <c r="B7" s="13">
        <v>0.1</v>
      </c>
      <c r="C7" s="12" t="s">
        <v>121</v>
      </c>
    </row>
    <row r="8" spans="1:3">
      <c r="A8" s="12" t="s">
        <v>122</v>
      </c>
      <c r="B8" s="14">
        <v>10000000</v>
      </c>
      <c r="C8" s="12" t="s">
        <v>123</v>
      </c>
    </row>
    <row r="9" spans="1:3">
      <c r="A9" s="12" t="s">
        <v>124</v>
      </c>
      <c r="B9" s="14">
        <v>50000000</v>
      </c>
      <c r="C9" s="12" t="s">
        <v>125</v>
      </c>
    </row>
    <row r="10" spans="1:3">
      <c r="A10" s="12" t="s">
        <v>126</v>
      </c>
      <c r="B10" s="13">
        <v>2.5000000000000001E-2</v>
      </c>
      <c r="C10" s="12" t="s">
        <v>127</v>
      </c>
    </row>
    <row r="11" spans="1:3">
      <c r="A11" s="12" t="s">
        <v>128</v>
      </c>
      <c r="B11" s="14">
        <v>50000000</v>
      </c>
      <c r="C11" s="12" t="s">
        <v>129</v>
      </c>
    </row>
    <row r="12" spans="1:3">
      <c r="A12" s="12" t="s">
        <v>130</v>
      </c>
      <c r="B12" s="14">
        <v>200000000</v>
      </c>
      <c r="C12" s="12" t="s">
        <v>131</v>
      </c>
    </row>
    <row r="13" spans="1:3">
      <c r="A13" s="12" t="s">
        <v>132</v>
      </c>
      <c r="B13" s="13">
        <v>0.03</v>
      </c>
      <c r="C13" s="12" t="s">
        <v>133</v>
      </c>
    </row>
    <row r="14" spans="1:3">
      <c r="A14" s="12" t="s">
        <v>134</v>
      </c>
      <c r="B14" s="13">
        <v>0.15</v>
      </c>
      <c r="C14" s="12" t="s">
        <v>135</v>
      </c>
    </row>
    <row r="15" spans="1:3">
      <c r="A15" s="12" t="s">
        <v>136</v>
      </c>
      <c r="B15" s="15">
        <v>3</v>
      </c>
      <c r="C15" s="12" t="s">
        <v>137</v>
      </c>
    </row>
    <row r="16" spans="1:3">
      <c r="A16" s="12" t="s">
        <v>112</v>
      </c>
      <c r="B16" s="15">
        <v>3</v>
      </c>
      <c r="C16" s="12" t="s">
        <v>138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defaultRowHeight="17.399999999999999"/>
  <cols>
    <col min="1" max="4" width="12.296875" customWidth="1"/>
  </cols>
  <sheetData>
    <row r="1" spans="1:4">
      <c r="A1" s="4" t="s">
        <v>27</v>
      </c>
      <c r="B1" s="4" t="s">
        <v>29</v>
      </c>
      <c r="C1" s="4" t="s">
        <v>30</v>
      </c>
      <c r="D1" s="4" t="s">
        <v>31</v>
      </c>
    </row>
    <row r="2" spans="1:4">
      <c r="A2" t="s">
        <v>32</v>
      </c>
      <c r="B2" t="s">
        <v>33</v>
      </c>
      <c r="C2" t="s">
        <v>34</v>
      </c>
      <c r="D2" t="s">
        <v>35</v>
      </c>
    </row>
    <row r="3" spans="1:4">
      <c r="A3" t="s">
        <v>36</v>
      </c>
      <c r="B3" t="s">
        <v>37</v>
      </c>
      <c r="C3" t="s">
        <v>34</v>
      </c>
      <c r="D3" t="s">
        <v>35</v>
      </c>
    </row>
    <row r="4" spans="1:4">
      <c r="A4" t="s">
        <v>38</v>
      </c>
      <c r="B4" t="s">
        <v>39</v>
      </c>
      <c r="C4" t="s">
        <v>40</v>
      </c>
      <c r="D4" t="s">
        <v>41</v>
      </c>
    </row>
    <row r="5" spans="1:4">
      <c r="A5" t="s">
        <v>42</v>
      </c>
      <c r="B5" t="s">
        <v>43</v>
      </c>
      <c r="C5" t="s">
        <v>40</v>
      </c>
      <c r="D5" t="s">
        <v>44</v>
      </c>
    </row>
    <row r="6" spans="1:4">
      <c r="A6" t="s">
        <v>45</v>
      </c>
      <c r="B6" t="s">
        <v>46</v>
      </c>
      <c r="C6" t="s">
        <v>40</v>
      </c>
      <c r="D6" t="s">
        <v>44</v>
      </c>
    </row>
    <row r="7" spans="1:4">
      <c r="A7" t="s">
        <v>47</v>
      </c>
      <c r="B7" t="s">
        <v>48</v>
      </c>
      <c r="C7" t="s">
        <v>40</v>
      </c>
      <c r="D7" t="s">
        <v>44</v>
      </c>
    </row>
    <row r="8" spans="1:4">
      <c r="A8" t="s">
        <v>49</v>
      </c>
      <c r="B8" t="s">
        <v>50</v>
      </c>
      <c r="C8" t="s">
        <v>51</v>
      </c>
      <c r="D8" t="s">
        <v>52</v>
      </c>
    </row>
    <row r="9" spans="1:4">
      <c r="A9" t="s">
        <v>53</v>
      </c>
      <c r="B9" t="s">
        <v>54</v>
      </c>
      <c r="C9" t="s">
        <v>51</v>
      </c>
      <c r="D9" t="s">
        <v>52</v>
      </c>
    </row>
    <row r="10" spans="1:4">
      <c r="A10" t="s">
        <v>55</v>
      </c>
      <c r="B10" t="s">
        <v>56</v>
      </c>
      <c r="C10" t="s">
        <v>51</v>
      </c>
      <c r="D10" t="s">
        <v>35</v>
      </c>
    </row>
    <row r="11" spans="1:4">
      <c r="A11" t="s">
        <v>57</v>
      </c>
      <c r="B11" t="s">
        <v>58</v>
      </c>
      <c r="C11" t="s">
        <v>51</v>
      </c>
      <c r="D11" t="s">
        <v>52</v>
      </c>
    </row>
    <row r="12" spans="1:4">
      <c r="A12" t="s">
        <v>59</v>
      </c>
      <c r="B12" t="s">
        <v>60</v>
      </c>
      <c r="C12" t="s">
        <v>51</v>
      </c>
      <c r="D12" t="s">
        <v>35</v>
      </c>
    </row>
    <row r="13" spans="1:4">
      <c r="A13" t="s">
        <v>61</v>
      </c>
      <c r="B13" t="s">
        <v>62</v>
      </c>
      <c r="C13" t="s">
        <v>51</v>
      </c>
      <c r="D13" t="s">
        <v>35</v>
      </c>
    </row>
    <row r="14" spans="1:4">
      <c r="A14" t="s">
        <v>63</v>
      </c>
      <c r="B14" t="s">
        <v>64</v>
      </c>
      <c r="C14" t="s">
        <v>51</v>
      </c>
      <c r="D14" t="s">
        <v>52</v>
      </c>
    </row>
    <row r="15" spans="1:4">
      <c r="A15" t="s">
        <v>65</v>
      </c>
      <c r="B15" t="s">
        <v>66</v>
      </c>
      <c r="C15" t="s">
        <v>51</v>
      </c>
      <c r="D15" t="s">
        <v>35</v>
      </c>
    </row>
    <row r="16" spans="1:4">
      <c r="A16" t="s">
        <v>67</v>
      </c>
      <c r="B16" t="s">
        <v>68</v>
      </c>
      <c r="C16" t="s">
        <v>51</v>
      </c>
      <c r="D16" t="s">
        <v>44</v>
      </c>
    </row>
    <row r="17" spans="1:4">
      <c r="A17" t="s">
        <v>69</v>
      </c>
      <c r="B17" t="s">
        <v>70</v>
      </c>
      <c r="C17" t="s">
        <v>51</v>
      </c>
      <c r="D17" t="s">
        <v>44</v>
      </c>
    </row>
    <row r="18" spans="1:4">
      <c r="A18" t="s">
        <v>71</v>
      </c>
      <c r="B18" t="s">
        <v>72</v>
      </c>
      <c r="C18" t="s">
        <v>51</v>
      </c>
      <c r="D18" t="s">
        <v>73</v>
      </c>
    </row>
    <row r="19" spans="1:4">
      <c r="A19" t="s">
        <v>74</v>
      </c>
      <c r="B19" t="s">
        <v>75</v>
      </c>
      <c r="C19" t="s">
        <v>51</v>
      </c>
      <c r="D19" t="s">
        <v>73</v>
      </c>
    </row>
    <row r="20" spans="1:4">
      <c r="A20" t="s">
        <v>76</v>
      </c>
      <c r="B20" t="s">
        <v>77</v>
      </c>
      <c r="C20" t="s">
        <v>51</v>
      </c>
      <c r="D20" t="s">
        <v>52</v>
      </c>
    </row>
    <row r="21" spans="1: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defaultRowHeight="17.399999999999999"/>
  <cols>
    <col min="1" max="1" width="9.796875" customWidth="1"/>
    <col min="2" max="2" width="13.6992187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W17" sqref="W17"/>
    </sheetView>
  </sheetViews>
  <sheetFormatPr defaultRowHeight="17.399999999999999"/>
  <cols>
    <col min="1" max="1" width="9.796875" customWidth="1"/>
    <col min="2" max="2" width="13.6992187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BDF2-D722-4288-A7D7-C72833114326}">
  <dimension ref="A1:H8"/>
  <sheetViews>
    <sheetView workbookViewId="0">
      <selection activeCell="E10" sqref="E10"/>
    </sheetView>
  </sheetViews>
  <sheetFormatPr defaultRowHeight="17.399999999999999"/>
  <cols>
    <col min="1" max="1" width="9.796875" customWidth="1"/>
    <col min="2" max="2" width="10.8984375" bestFit="1" customWidth="1"/>
    <col min="3" max="4" width="10.19921875" bestFit="1" customWidth="1"/>
    <col min="5" max="5" width="28.796875" bestFit="1" customWidth="1"/>
    <col min="7" max="7" width="10.8984375" bestFit="1" customWidth="1"/>
    <col min="8" max="8" width="12.69921875" bestFit="1" customWidth="1"/>
  </cols>
  <sheetData>
    <row r="1" spans="1:8" ht="21">
      <c r="A1" s="22" t="s">
        <v>140</v>
      </c>
    </row>
    <row r="3" spans="1:8">
      <c r="A3" s="23" t="s">
        <v>141</v>
      </c>
    </row>
    <row r="5" spans="1:8">
      <c r="A5" s="25" t="s">
        <v>27</v>
      </c>
      <c r="B5" s="26" t="s">
        <v>142</v>
      </c>
      <c r="C5" s="26" t="s">
        <v>143</v>
      </c>
      <c r="D5" s="26" t="s">
        <v>144</v>
      </c>
      <c r="E5" s="26" t="s">
        <v>145</v>
      </c>
      <c r="F5" s="26" t="s">
        <v>146</v>
      </c>
      <c r="G5" s="26" t="s">
        <v>147</v>
      </c>
      <c r="H5" s="26" t="s">
        <v>148</v>
      </c>
    </row>
    <row r="6" spans="1:8">
      <c r="A6" s="3" t="s">
        <v>149</v>
      </c>
      <c r="B6" s="6">
        <v>46174</v>
      </c>
      <c r="C6" s="24">
        <v>72586000</v>
      </c>
      <c r="D6" s="24">
        <v>12425000</v>
      </c>
      <c r="E6" t="s">
        <v>150</v>
      </c>
      <c r="F6" t="s">
        <v>151</v>
      </c>
      <c r="G6" s="6">
        <v>46300</v>
      </c>
      <c r="H6" t="str">
        <f>보정[[#This Row],[계정코드]]&amp;"|"&amp;TEXT(보정[[#This Row],[월]], "yyyy-mm")</f>
        <v>6150|2026-06</v>
      </c>
    </row>
    <row r="7" spans="1:8">
      <c r="B7" s="6"/>
      <c r="C7" s="24"/>
      <c r="D7" s="24"/>
      <c r="G7" s="6"/>
    </row>
    <row r="8" spans="1:8">
      <c r="B8" s="6"/>
      <c r="C8" s="24"/>
      <c r="D8" s="24"/>
      <c r="G8" s="6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Q421"/>
  <sheetViews>
    <sheetView tabSelected="1" workbookViewId="0">
      <selection activeCell="G6" sqref="G6"/>
    </sheetView>
  </sheetViews>
  <sheetFormatPr defaultRowHeight="17.399999999999999"/>
  <cols>
    <col min="1" max="1" width="10.59765625" bestFit="1" customWidth="1"/>
    <col min="2" max="2" width="10.3984375" bestFit="1" customWidth="1"/>
    <col min="3" max="3" width="10.8984375" bestFit="1" customWidth="1"/>
    <col min="4" max="4" width="7" bestFit="1" customWidth="1"/>
    <col min="5" max="5" width="8.796875" bestFit="1" customWidth="1"/>
    <col min="6" max="6" width="7" bestFit="1" customWidth="1"/>
    <col min="7" max="8" width="13.5" style="5" bestFit="1" customWidth="1"/>
    <col min="9" max="10" width="10.59765625" bestFit="1" customWidth="1"/>
    <col min="11" max="11" width="10.59765625" customWidth="1"/>
    <col min="12" max="12" width="11.5" bestFit="1" customWidth="1"/>
    <col min="15" max="15" width="12.69921875" bestFit="1" customWidth="1"/>
    <col min="16" max="16" width="11" style="29" bestFit="1" customWidth="1"/>
    <col min="17" max="17" width="13.3984375" style="29" bestFit="1" customWidth="1"/>
  </cols>
  <sheetData>
    <row r="1" spans="1:17">
      <c r="A1" s="17" t="s">
        <v>26</v>
      </c>
      <c r="B1" s="18" t="s">
        <v>28</v>
      </c>
      <c r="C1" s="18" t="s">
        <v>101</v>
      </c>
      <c r="D1" s="18" t="s">
        <v>106</v>
      </c>
      <c r="E1" s="18" t="s">
        <v>107</v>
      </c>
      <c r="F1" s="18" t="s">
        <v>105</v>
      </c>
      <c r="G1" s="19" t="s">
        <v>102</v>
      </c>
      <c r="H1" s="19" t="s">
        <v>108</v>
      </c>
      <c r="I1" s="18" t="s">
        <v>103</v>
      </c>
      <c r="J1" s="18" t="s">
        <v>104</v>
      </c>
      <c r="K1" s="20" t="s">
        <v>139</v>
      </c>
      <c r="L1" s="21" t="s">
        <v>109</v>
      </c>
      <c r="M1" s="21" t="s">
        <v>110</v>
      </c>
      <c r="N1" s="21" t="s">
        <v>111</v>
      </c>
      <c r="O1" s="18" t="s">
        <v>148</v>
      </c>
      <c r="P1" s="27" t="s">
        <v>152</v>
      </c>
      <c r="Q1" s="28" t="s">
        <v>153</v>
      </c>
    </row>
    <row r="2" spans="1:17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 s="5">
        <v>3200000000</v>
      </c>
      <c r="H2" s="5">
        <v>3164806000</v>
      </c>
      <c r="I2" t="s">
        <v>34</v>
      </c>
      <c r="J2" t="s">
        <v>35</v>
      </c>
      <c r="K2">
        <f>COUNTIFS(예실[계정코드], 예실[[#This Row],[계정코드]], 예실[월], 예실[[#This Row],[월]])</f>
        <v>1</v>
      </c>
      <c r="L2">
        <f>AVERAGEIFS(예실[실적], 예실[계정코드], 예실[[#This Row],[계정코드]])</f>
        <v>3236344238.0952382</v>
      </c>
      <c r="M2" s="7">
        <f>IF(ISNUMBER(예실[[#This Row],[실적]]), 예실[[#This Row],[실적]]/예실[[#This Row],[계정평균]], "")</f>
        <v>0.97789535573714426</v>
      </c>
      <c r="N2" s="7" t="str">
        <f>IF(예실[[#This Row],[평균대비배수]]="", "", IF(예실[[#This Row],[평균대비배수]]&gt;=튀는값배수기준, "원천확인", ""))</f>
        <v/>
      </c>
      <c r="O2" s="7" t="str">
        <f>예실[[#This Row],[계정코드]]&amp;"|"&amp;TEXT(예실[[#This Row],[월]], "yyyy-mm")</f>
        <v>4110|2025-01</v>
      </c>
      <c r="P2" s="29" t="str">
        <f>IFERROR(INDEX(보정[보정 값], MATCH(예실[[#This Row],[키]], 보정[키], 0)), "")</f>
        <v/>
      </c>
      <c r="Q2" s="29">
        <f>IF(예실[[#This Row],[보정값]]&lt;&gt;"", 예실[[#This Row],[보정값]], IF(예실[[#This Row],[실적]]="", "", 예실[[#This Row],[실적]]))</f>
        <v>3164806000</v>
      </c>
    </row>
    <row r="3" spans="1:17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 s="5">
        <v>3200000000</v>
      </c>
      <c r="H3" s="5">
        <v>3205826000</v>
      </c>
      <c r="I3" t="s">
        <v>34</v>
      </c>
      <c r="J3" t="s">
        <v>35</v>
      </c>
      <c r="K3">
        <f>COUNTIFS(예실[계정코드], 예실[[#This Row],[계정코드]], 예실[월], 예실[[#This Row],[월]])</f>
        <v>1</v>
      </c>
      <c r="L3">
        <f>AVERAGEIFS(예실[실적], 예실[계정코드], 예실[[#This Row],[계정코드]])</f>
        <v>3236344238.0952382</v>
      </c>
      <c r="M3" s="7">
        <f>IF(ISNUMBER(예실[[#This Row],[실적]]), 예실[[#This Row],[실적]]/예실[[#This Row],[계정평균]], "")</f>
        <v>0.99057015080904998</v>
      </c>
      <c r="N3" s="7" t="str">
        <f>IF(예실[[#This Row],[평균대비배수]]="", "", IF(예실[[#This Row],[평균대비배수]]&gt;=튀는값배수기준, "원천확인", ""))</f>
        <v/>
      </c>
      <c r="O3" s="7" t="str">
        <f>예실[[#This Row],[계정코드]]&amp;"|"&amp;TEXT(예실[[#This Row],[월]], "yyyy-mm")</f>
        <v>4110|2025-02</v>
      </c>
      <c r="P3" s="29" t="str">
        <f>IFERROR(INDEX(보정[보정 값], MATCH(예실[[#This Row],[키]], 보정[키], 0)), "")</f>
        <v/>
      </c>
      <c r="Q3" s="29">
        <f>IF(예실[[#This Row],[보정값]]&lt;&gt;"", 예실[[#This Row],[보정값]], IF(예실[[#This Row],[실적]]="", "", 예실[[#This Row],[실적]]))</f>
        <v>3205826000</v>
      </c>
    </row>
    <row r="4" spans="1:17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 s="5">
        <v>3200000000</v>
      </c>
      <c r="H4" s="5">
        <v>3215738000</v>
      </c>
      <c r="I4" t="s">
        <v>34</v>
      </c>
      <c r="J4" t="s">
        <v>35</v>
      </c>
      <c r="K4">
        <f>COUNTIFS(예실[계정코드], 예실[[#This Row],[계정코드]], 예실[월], 예실[[#This Row],[월]])</f>
        <v>1</v>
      </c>
      <c r="L4">
        <f>AVERAGEIFS(예실[실적], 예실[계정코드], 예실[[#This Row],[계정코드]])</f>
        <v>3236344238.0952382</v>
      </c>
      <c r="M4" s="7">
        <f>IF(ISNUMBER(예실[[#This Row],[실적]]), 예실[[#This Row],[실적]]/예실[[#This Row],[계정평균]], "")</f>
        <v>0.99363286579570842</v>
      </c>
      <c r="N4" s="7" t="str">
        <f>IF(예실[[#This Row],[평균대비배수]]="", "", IF(예실[[#This Row],[평균대비배수]]&gt;=튀는값배수기준, "원천확인", ""))</f>
        <v/>
      </c>
      <c r="O4" s="7" t="str">
        <f>예실[[#This Row],[계정코드]]&amp;"|"&amp;TEXT(예실[[#This Row],[월]], "yyyy-mm")</f>
        <v>4110|2025-03</v>
      </c>
      <c r="P4" s="29" t="str">
        <f>IFERROR(INDEX(보정[보정 값], MATCH(예실[[#This Row],[키]], 보정[키], 0)), "")</f>
        <v/>
      </c>
      <c r="Q4" s="29">
        <f>IF(예실[[#This Row],[보정값]]&lt;&gt;"", 예실[[#This Row],[보정값]], IF(예실[[#This Row],[실적]]="", "", 예실[[#This Row],[실적]]))</f>
        <v>3215738000</v>
      </c>
    </row>
    <row r="5" spans="1:17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 s="5">
        <v>3200000000</v>
      </c>
      <c r="H5" s="5">
        <v>3191380000</v>
      </c>
      <c r="I5" t="s">
        <v>34</v>
      </c>
      <c r="J5" t="s">
        <v>35</v>
      </c>
      <c r="K5">
        <f>COUNTIFS(예실[계정코드], 예실[[#This Row],[계정코드]], 예실[월], 예실[[#This Row],[월]])</f>
        <v>1</v>
      </c>
      <c r="L5">
        <f>AVERAGEIFS(예실[실적], 예실[계정코드], 예실[[#This Row],[계정코드]])</f>
        <v>3236344238.0952382</v>
      </c>
      <c r="M5" s="7">
        <f>IF(ISNUMBER(예실[[#This Row],[실적]]), 예실[[#This Row],[실적]]/예실[[#This Row],[계정평균]], "")</f>
        <v>0.98610647236905113</v>
      </c>
      <c r="N5" s="7" t="str">
        <f>IF(예실[[#This Row],[평균대비배수]]="", "", IF(예실[[#This Row],[평균대비배수]]&gt;=튀는값배수기준, "원천확인", ""))</f>
        <v/>
      </c>
      <c r="O5" s="7" t="str">
        <f>예실[[#This Row],[계정코드]]&amp;"|"&amp;TEXT(예실[[#This Row],[월]], "yyyy-mm")</f>
        <v>4110|2025-04</v>
      </c>
      <c r="P5" s="29" t="str">
        <f>IFERROR(INDEX(보정[보정 값], MATCH(예실[[#This Row],[키]], 보정[키], 0)), "")</f>
        <v/>
      </c>
      <c r="Q5" s="29">
        <f>IF(예실[[#This Row],[보정값]]&lt;&gt;"", 예실[[#This Row],[보정값]], IF(예실[[#This Row],[실적]]="", "", 예실[[#This Row],[실적]]))</f>
        <v>3191380000</v>
      </c>
    </row>
    <row r="6" spans="1:17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 s="5">
        <v>3200000000</v>
      </c>
      <c r="H6" s="5">
        <v>3180460000</v>
      </c>
      <c r="I6" t="s">
        <v>34</v>
      </c>
      <c r="J6" t="s">
        <v>35</v>
      </c>
      <c r="K6">
        <f>COUNTIFS(예실[계정코드], 예실[[#This Row],[계정코드]], 예실[월], 예실[[#This Row],[월]])</f>
        <v>1</v>
      </c>
      <c r="L6">
        <f>AVERAGEIFS(예실[실적], 예실[계정코드], 예실[[#This Row],[계정코드]])</f>
        <v>3236344238.0952382</v>
      </c>
      <c r="M6" s="7">
        <f>IF(ISNUMBER(예실[[#This Row],[실적]]), 예실[[#This Row],[실적]]/예실[[#This Row],[계정평균]], "")</f>
        <v>0.98273229484137659</v>
      </c>
      <c r="N6" s="7" t="str">
        <f>IF(예실[[#This Row],[평균대비배수]]="", "", IF(예실[[#This Row],[평균대비배수]]&gt;=튀는값배수기준, "원천확인", ""))</f>
        <v/>
      </c>
      <c r="O6" s="7" t="str">
        <f>예실[[#This Row],[계정코드]]&amp;"|"&amp;TEXT(예실[[#This Row],[월]], "yyyy-mm")</f>
        <v>4110|2025-05</v>
      </c>
      <c r="P6" s="29" t="str">
        <f>IFERROR(INDEX(보정[보정 값], MATCH(예실[[#This Row],[키]], 보정[키], 0)), "")</f>
        <v/>
      </c>
      <c r="Q6" s="29">
        <f>IF(예실[[#This Row],[보정값]]&lt;&gt;"", 예실[[#This Row],[보정값]], IF(예실[[#This Row],[실적]]="", "", 예실[[#This Row],[실적]]))</f>
        <v>3180460000</v>
      </c>
    </row>
    <row r="7" spans="1:17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 s="5">
        <v>3200000000</v>
      </c>
      <c r="H7" s="5">
        <v>3168722000</v>
      </c>
      <c r="I7" t="s">
        <v>34</v>
      </c>
      <c r="J7" t="s">
        <v>35</v>
      </c>
      <c r="K7">
        <f>COUNTIFS(예실[계정코드], 예실[[#This Row],[계정코드]], 예실[월], 예실[[#This Row],[월]])</f>
        <v>1</v>
      </c>
      <c r="L7">
        <f>AVERAGEIFS(예실[실적], 예실[계정코드], 예실[[#This Row],[계정코드]])</f>
        <v>3236344238.0952382</v>
      </c>
      <c r="M7" s="7">
        <f>IF(ISNUMBER(예실[[#This Row],[실적]]), 예실[[#This Row],[실적]]/예실[[#This Row],[계정평균]], "")</f>
        <v>0.9791053629897426</v>
      </c>
      <c r="N7" s="7" t="str">
        <f>IF(예실[[#This Row],[평균대비배수]]="", "", IF(예실[[#This Row],[평균대비배수]]&gt;=튀는값배수기준, "원천확인", ""))</f>
        <v/>
      </c>
      <c r="O7" s="7" t="str">
        <f>예실[[#This Row],[계정코드]]&amp;"|"&amp;TEXT(예실[[#This Row],[월]], "yyyy-mm")</f>
        <v>4110|2025-06</v>
      </c>
      <c r="P7" s="29" t="str">
        <f>IFERROR(INDEX(보정[보정 값], MATCH(예실[[#This Row],[키]], 보정[키], 0)), "")</f>
        <v/>
      </c>
      <c r="Q7" s="29">
        <f>IF(예실[[#This Row],[보정값]]&lt;&gt;"", 예실[[#This Row],[보정값]], IF(예실[[#This Row],[실적]]="", "", 예실[[#This Row],[실적]]))</f>
        <v>3168722000</v>
      </c>
    </row>
    <row r="8" spans="1:17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 s="5">
        <v>3200000000</v>
      </c>
      <c r="H8" s="5">
        <v>3219921000</v>
      </c>
      <c r="I8" t="s">
        <v>34</v>
      </c>
      <c r="J8" t="s">
        <v>35</v>
      </c>
      <c r="K8">
        <f>COUNTIFS(예실[계정코드], 예실[[#This Row],[계정코드]], 예실[월], 예실[[#This Row],[월]])</f>
        <v>1</v>
      </c>
      <c r="L8">
        <f>AVERAGEIFS(예실[실적], 예실[계정코드], 예실[[#This Row],[계정코드]])</f>
        <v>3236344238.0952382</v>
      </c>
      <c r="M8" s="7">
        <f>IF(ISNUMBER(예실[[#This Row],[실적]]), 예실[[#This Row],[실적]]/예실[[#This Row],[계정평균]], "")</f>
        <v>0.99492537354280208</v>
      </c>
      <c r="N8" s="7" t="str">
        <f>IF(예실[[#This Row],[평균대비배수]]="", "", IF(예실[[#This Row],[평균대비배수]]&gt;=튀는값배수기준, "원천확인", ""))</f>
        <v/>
      </c>
      <c r="O8" s="7" t="str">
        <f>예실[[#This Row],[계정코드]]&amp;"|"&amp;TEXT(예실[[#This Row],[월]], "yyyy-mm")</f>
        <v>4110|2025-07</v>
      </c>
      <c r="P8" s="29" t="str">
        <f>IFERROR(INDEX(보정[보정 값], MATCH(예실[[#This Row],[키]], 보정[키], 0)), "")</f>
        <v/>
      </c>
      <c r="Q8" s="29">
        <f>IF(예실[[#This Row],[보정값]]&lt;&gt;"", 예실[[#This Row],[보정값]], IF(예실[[#This Row],[실적]]="", "", 예실[[#This Row],[실적]]))</f>
        <v>3219921000</v>
      </c>
    </row>
    <row r="9" spans="1:17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 s="5">
        <v>3200000000</v>
      </c>
      <c r="H9" s="5">
        <v>3243541000</v>
      </c>
      <c r="I9" t="s">
        <v>34</v>
      </c>
      <c r="J9" t="s">
        <v>35</v>
      </c>
      <c r="K9">
        <f>COUNTIFS(예실[계정코드], 예실[[#This Row],[계정코드]], 예실[월], 예실[[#This Row],[월]])</f>
        <v>1</v>
      </c>
      <c r="L9">
        <f>AVERAGEIFS(예실[실적], 예실[계정코드], 예실[[#This Row],[계정코드]])</f>
        <v>3236344238.0952382</v>
      </c>
      <c r="M9" s="7">
        <f>IF(ISNUMBER(예실[[#This Row],[실적]]), 예실[[#This Row],[실적]]/예실[[#This Row],[계정평균]], "")</f>
        <v>1.0022237318947869</v>
      </c>
      <c r="N9" s="7" t="str">
        <f>IF(예실[[#This Row],[평균대비배수]]="", "", IF(예실[[#This Row],[평균대비배수]]&gt;=튀는값배수기준, "원천확인", ""))</f>
        <v/>
      </c>
      <c r="O9" s="7" t="str">
        <f>예실[[#This Row],[계정코드]]&amp;"|"&amp;TEXT(예실[[#This Row],[월]], "yyyy-mm")</f>
        <v>4110|2025-08</v>
      </c>
      <c r="P9" s="29" t="str">
        <f>IFERROR(INDEX(보정[보정 값], MATCH(예실[[#This Row],[키]], 보정[키], 0)), "")</f>
        <v/>
      </c>
      <c r="Q9" s="29">
        <f>IF(예실[[#This Row],[보정값]]&lt;&gt;"", 예실[[#This Row],[보정값]], IF(예실[[#This Row],[실적]]="", "", 예실[[#This Row],[실적]]))</f>
        <v>3243541000</v>
      </c>
    </row>
    <row r="10" spans="1:17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 s="5">
        <v>3200000000</v>
      </c>
      <c r="H10" s="5">
        <v>3202531000</v>
      </c>
      <c r="I10" t="s">
        <v>34</v>
      </c>
      <c r="J10" t="s">
        <v>35</v>
      </c>
      <c r="K10">
        <f>COUNTIFS(예실[계정코드], 예실[[#This Row],[계정코드]], 예실[월], 예실[[#This Row],[월]])</f>
        <v>1</v>
      </c>
      <c r="L10">
        <f>AVERAGEIFS(예실[실적], 예실[계정코드], 예실[[#This Row],[계정코드]])</f>
        <v>3236344238.0952382</v>
      </c>
      <c r="M10" s="7">
        <f>IF(ISNUMBER(예실[[#This Row],[실적]]), 예실[[#This Row],[실적]]/예실[[#This Row],[계정평균]], "")</f>
        <v>0.98955202672904197</v>
      </c>
      <c r="N10" s="7" t="str">
        <f>IF(예실[[#This Row],[평균대비배수]]="", "", IF(예실[[#This Row],[평균대비배수]]&gt;=튀는값배수기준, "원천확인", ""))</f>
        <v/>
      </c>
      <c r="O10" s="7" t="str">
        <f>예실[[#This Row],[계정코드]]&amp;"|"&amp;TEXT(예실[[#This Row],[월]], "yyyy-mm")</f>
        <v>4110|2025-09</v>
      </c>
      <c r="P10" s="29" t="str">
        <f>IFERROR(INDEX(보정[보정 값], MATCH(예실[[#This Row],[키]], 보정[키], 0)), "")</f>
        <v/>
      </c>
      <c r="Q10" s="29">
        <f>IF(예실[[#This Row],[보정값]]&lt;&gt;"", 예실[[#This Row],[보정값]], IF(예실[[#This Row],[실적]]="", "", 예실[[#This Row],[실적]]))</f>
        <v>3202531000</v>
      </c>
    </row>
    <row r="11" spans="1:17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 s="5">
        <v>3200000000</v>
      </c>
      <c r="H11" s="5">
        <v>3202896000</v>
      </c>
      <c r="I11" t="s">
        <v>34</v>
      </c>
      <c r="J11" t="s">
        <v>35</v>
      </c>
      <c r="K11">
        <f>COUNTIFS(예실[계정코드], 예실[[#This Row],[계정코드]], 예실[월], 예실[[#This Row],[월]])</f>
        <v>1</v>
      </c>
      <c r="L11">
        <f>AVERAGEIFS(예실[실적], 예실[계정코드], 예실[[#This Row],[계정코드]])</f>
        <v>3236344238.0952382</v>
      </c>
      <c r="M11" s="7">
        <f>IF(ISNUMBER(예실[[#This Row],[실적]]), 예실[[#This Row],[실적]]/예실[[#This Row],[계정평균]], "")</f>
        <v>0.98966480830391379</v>
      </c>
      <c r="N11" s="7" t="str">
        <f>IF(예실[[#This Row],[평균대비배수]]="", "", IF(예실[[#This Row],[평균대비배수]]&gt;=튀는값배수기준, "원천확인", ""))</f>
        <v/>
      </c>
      <c r="O11" s="7" t="str">
        <f>예실[[#This Row],[계정코드]]&amp;"|"&amp;TEXT(예실[[#This Row],[월]], "yyyy-mm")</f>
        <v>4110|2025-10</v>
      </c>
      <c r="P11" s="29" t="str">
        <f>IFERROR(INDEX(보정[보정 값], MATCH(예실[[#This Row],[키]], 보정[키], 0)), "")</f>
        <v/>
      </c>
      <c r="Q11" s="29">
        <f>IF(예실[[#This Row],[보정값]]&lt;&gt;"", 예실[[#This Row],[보정값]], IF(예실[[#This Row],[실적]]="", "", 예실[[#This Row],[실적]]))</f>
        <v>3202896000</v>
      </c>
    </row>
    <row r="12" spans="1:17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 s="5">
        <v>3200000000</v>
      </c>
      <c r="H12" s="5">
        <v>3157095000</v>
      </c>
      <c r="I12" t="s">
        <v>34</v>
      </c>
      <c r="J12" t="s">
        <v>35</v>
      </c>
      <c r="K12">
        <f>COUNTIFS(예실[계정코드], 예실[[#This Row],[계정코드]], 예실[월], 예실[[#This Row],[월]])</f>
        <v>1</v>
      </c>
      <c r="L12">
        <f>AVERAGEIFS(예실[실적], 예실[계정코드], 예실[[#This Row],[계정코드]])</f>
        <v>3236344238.0952382</v>
      </c>
      <c r="M12" s="7">
        <f>IF(ISNUMBER(예실[[#This Row],[실적]]), 예실[[#This Row],[실적]]/예실[[#This Row],[계정평균]], "")</f>
        <v>0.97551272909649422</v>
      </c>
      <c r="N12" s="7" t="str">
        <f>IF(예실[[#This Row],[평균대비배수]]="", "", IF(예실[[#This Row],[평균대비배수]]&gt;=튀는값배수기준, "원천확인", ""))</f>
        <v/>
      </c>
      <c r="O12" s="7" t="str">
        <f>예실[[#This Row],[계정코드]]&amp;"|"&amp;TEXT(예실[[#This Row],[월]], "yyyy-mm")</f>
        <v>4110|2025-11</v>
      </c>
      <c r="P12" s="29" t="str">
        <f>IFERROR(INDEX(보정[보정 값], MATCH(예실[[#This Row],[키]], 보정[키], 0)), "")</f>
        <v/>
      </c>
      <c r="Q12" s="29">
        <f>IF(예실[[#This Row],[보정값]]&lt;&gt;"", 예실[[#This Row],[보정값]], IF(예실[[#This Row],[실적]]="", "", 예실[[#This Row],[실적]]))</f>
        <v>3157095000</v>
      </c>
    </row>
    <row r="13" spans="1:17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 s="5">
        <v>3200000000</v>
      </c>
      <c r="H13" s="5">
        <v>3221773000</v>
      </c>
      <c r="I13" t="s">
        <v>34</v>
      </c>
      <c r="J13" t="s">
        <v>35</v>
      </c>
      <c r="K13">
        <f>COUNTIFS(예실[계정코드], 예실[[#This Row],[계정코드]], 예실[월], 예실[[#This Row],[월]])</f>
        <v>1</v>
      </c>
      <c r="L13">
        <f>AVERAGEIFS(예실[실적], 예실[계정코드], 예실[[#This Row],[계정코드]])</f>
        <v>3236344238.0952382</v>
      </c>
      <c r="M13" s="7">
        <f>IF(ISNUMBER(예실[[#This Row],[실적]]), 예실[[#This Row],[실적]]/예실[[#This Row],[계정평균]], "")</f>
        <v>0.99549762416379595</v>
      </c>
      <c r="N13" s="7" t="str">
        <f>IF(예실[[#This Row],[평균대비배수]]="", "", IF(예실[[#This Row],[평균대비배수]]&gt;=튀는값배수기준, "원천확인", ""))</f>
        <v/>
      </c>
      <c r="O13" s="7" t="str">
        <f>예실[[#This Row],[계정코드]]&amp;"|"&amp;TEXT(예실[[#This Row],[월]], "yyyy-mm")</f>
        <v>4110|2025-12</v>
      </c>
      <c r="P13" s="29" t="str">
        <f>IFERROR(INDEX(보정[보정 값], MATCH(예실[[#This Row],[키]], 보정[키], 0)), "")</f>
        <v/>
      </c>
      <c r="Q13" s="29">
        <f>IF(예실[[#This Row],[보정값]]&lt;&gt;"", 예실[[#This Row],[보정값]], IF(예실[[#This Row],[실적]]="", "", 예실[[#This Row],[실적]]))</f>
        <v>3221773000</v>
      </c>
    </row>
    <row r="14" spans="1:17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 s="5">
        <v>3400000000</v>
      </c>
      <c r="H14" s="5">
        <v>3374391000</v>
      </c>
      <c r="I14" t="s">
        <v>34</v>
      </c>
      <c r="J14" t="s">
        <v>35</v>
      </c>
      <c r="K14">
        <f>COUNTIFS(예실[계정코드], 예실[[#This Row],[계정코드]], 예실[월], 예실[[#This Row],[월]])</f>
        <v>1</v>
      </c>
      <c r="L14">
        <f>AVERAGEIFS(예실[실적], 예실[계정코드], 예실[[#This Row],[계정코드]])</f>
        <v>3236344238.0952382</v>
      </c>
      <c r="M14" s="7">
        <f>IF(ISNUMBER(예실[[#This Row],[실적]]), 예실[[#This Row],[실적]]/예실[[#This Row],[계정평균]], "")</f>
        <v>1.042655154009825</v>
      </c>
      <c r="N14" s="7" t="str">
        <f>IF(예실[[#This Row],[평균대비배수]]="", "", IF(예실[[#This Row],[평균대비배수]]&gt;=튀는값배수기준, "원천확인", ""))</f>
        <v/>
      </c>
      <c r="O14" s="7" t="str">
        <f>예실[[#This Row],[계정코드]]&amp;"|"&amp;TEXT(예실[[#This Row],[월]], "yyyy-mm")</f>
        <v>4110|2026-01</v>
      </c>
      <c r="P14" s="29" t="str">
        <f>IFERROR(INDEX(보정[보정 값], MATCH(예실[[#This Row],[키]], 보정[키], 0)), "")</f>
        <v/>
      </c>
      <c r="Q14" s="29">
        <f>IF(예실[[#This Row],[보정값]]&lt;&gt;"", 예실[[#This Row],[보정값]], IF(예실[[#This Row],[실적]]="", "", 예실[[#This Row],[실적]]))</f>
        <v>3374391000</v>
      </c>
    </row>
    <row r="15" spans="1:17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 s="5">
        <v>3400000000</v>
      </c>
      <c r="H15" s="5">
        <v>3369436000</v>
      </c>
      <c r="I15" t="s">
        <v>34</v>
      </c>
      <c r="J15" t="s">
        <v>35</v>
      </c>
      <c r="K15">
        <f>COUNTIFS(예실[계정코드], 예실[[#This Row],[계정코드]], 예실[월], 예실[[#This Row],[월]])</f>
        <v>1</v>
      </c>
      <c r="L15">
        <f>AVERAGEIFS(예실[실적], 예실[계정코드], 예실[[#This Row],[계정코드]])</f>
        <v>3236344238.0952382</v>
      </c>
      <c r="M15" s="7">
        <f>IF(ISNUMBER(예실[[#This Row],[실적]]), 예실[[#This Row],[실적]]/예실[[#This Row],[계정평균]], "")</f>
        <v>1.0411241055071117</v>
      </c>
      <c r="N15" s="7" t="str">
        <f>IF(예실[[#This Row],[평균대비배수]]="", "", IF(예실[[#This Row],[평균대비배수]]&gt;=튀는값배수기준, "원천확인", ""))</f>
        <v/>
      </c>
      <c r="O15" s="7" t="str">
        <f>예실[[#This Row],[계정코드]]&amp;"|"&amp;TEXT(예실[[#This Row],[월]], "yyyy-mm")</f>
        <v>4110|2026-02</v>
      </c>
      <c r="P15" s="29" t="str">
        <f>IFERROR(INDEX(보정[보정 값], MATCH(예실[[#This Row],[키]], 보정[키], 0)), "")</f>
        <v/>
      </c>
      <c r="Q15" s="29">
        <f>IF(예실[[#This Row],[보정값]]&lt;&gt;"", 예실[[#This Row],[보정값]], IF(예실[[#This Row],[실적]]="", "", 예실[[#This Row],[실적]]))</f>
        <v>3369436000</v>
      </c>
    </row>
    <row r="16" spans="1:17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 s="5">
        <v>3400000000</v>
      </c>
      <c r="H16" s="5">
        <v>3373152000</v>
      </c>
      <c r="I16" t="s">
        <v>34</v>
      </c>
      <c r="J16" t="s">
        <v>35</v>
      </c>
      <c r="K16">
        <f>COUNTIFS(예실[계정코드], 예실[[#This Row],[계정코드]], 예실[월], 예실[[#This Row],[월]])</f>
        <v>1</v>
      </c>
      <c r="L16">
        <f>AVERAGEIFS(예실[실적], 예실[계정코드], 예실[[#This Row],[계정코드]])</f>
        <v>3236344238.0952382</v>
      </c>
      <c r="M16" s="7">
        <f>IF(ISNUMBER(예실[[#This Row],[실적]]), 예실[[#This Row],[실적]]/예실[[#This Row],[계정평균]], "")</f>
        <v>1.0422723146364925</v>
      </c>
      <c r="N16" s="7" t="str">
        <f>IF(예실[[#This Row],[평균대비배수]]="", "", IF(예실[[#This Row],[평균대비배수]]&gt;=튀는값배수기준, "원천확인", ""))</f>
        <v/>
      </c>
      <c r="O16" s="7" t="str">
        <f>예실[[#This Row],[계정코드]]&amp;"|"&amp;TEXT(예실[[#This Row],[월]], "yyyy-mm")</f>
        <v>4110|2026-03</v>
      </c>
      <c r="P16" s="29" t="str">
        <f>IFERROR(INDEX(보정[보정 값], MATCH(예실[[#This Row],[키]], 보정[키], 0)), "")</f>
        <v/>
      </c>
      <c r="Q16" s="29">
        <f>IF(예실[[#This Row],[보정값]]&lt;&gt;"", 예실[[#This Row],[보정값]], IF(예실[[#This Row],[실적]]="", "", 예실[[#This Row],[실적]]))</f>
        <v>3373152000</v>
      </c>
    </row>
    <row r="17" spans="1:17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 s="5">
        <v>3400000000</v>
      </c>
      <c r="H17" s="5">
        <v>3369855000</v>
      </c>
      <c r="I17" t="s">
        <v>34</v>
      </c>
      <c r="J17" t="s">
        <v>35</v>
      </c>
      <c r="K17">
        <f>COUNTIFS(예실[계정코드], 예실[[#This Row],[계정코드]], 예실[월], 예실[[#This Row],[월]])</f>
        <v>1</v>
      </c>
      <c r="L17">
        <f>AVERAGEIFS(예실[실적], 예실[계정코드], 예실[[#This Row],[계정코드]])</f>
        <v>3236344238.0952382</v>
      </c>
      <c r="M17" s="7">
        <f>IF(ISNUMBER(예실[[#This Row],[실적]]), 예실[[#This Row],[실적]]/예실[[#This Row],[계정평균]], "")</f>
        <v>1.0412535725752523</v>
      </c>
      <c r="N17" s="7" t="str">
        <f>IF(예실[[#This Row],[평균대비배수]]="", "", IF(예실[[#This Row],[평균대비배수]]&gt;=튀는값배수기준, "원천확인", ""))</f>
        <v/>
      </c>
      <c r="O17" s="7" t="str">
        <f>예실[[#This Row],[계정코드]]&amp;"|"&amp;TEXT(예실[[#This Row],[월]], "yyyy-mm")</f>
        <v>4110|2026-04</v>
      </c>
      <c r="P17" s="29" t="str">
        <f>IFERROR(INDEX(보정[보정 값], MATCH(예실[[#This Row],[키]], 보정[키], 0)), "")</f>
        <v/>
      </c>
      <c r="Q17" s="29">
        <f>IF(예실[[#This Row],[보정값]]&lt;&gt;"", 예실[[#This Row],[보정값]], IF(예실[[#This Row],[실적]]="", "", 예실[[#This Row],[실적]]))</f>
        <v>3369855000</v>
      </c>
    </row>
    <row r="18" spans="1:17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 s="5">
        <v>3400000000</v>
      </c>
      <c r="H18" s="5">
        <v>3354191000</v>
      </c>
      <c r="I18" t="s">
        <v>34</v>
      </c>
      <c r="J18" t="s">
        <v>35</v>
      </c>
      <c r="K18">
        <f>COUNTIFS(예실[계정코드], 예실[[#This Row],[계정코드]], 예실[월], 예실[[#This Row],[월]])</f>
        <v>1</v>
      </c>
      <c r="L18">
        <f>AVERAGEIFS(예실[실적], 예실[계정코드], 예실[[#This Row],[계정코드]])</f>
        <v>3236344238.0952382</v>
      </c>
      <c r="M18" s="7">
        <f>IF(ISNUMBER(예실[[#This Row],[실적]]), 예실[[#This Row],[실적]]/예실[[#This Row],[계정평균]], "")</f>
        <v>1.0364135435648592</v>
      </c>
      <c r="N18" s="7" t="str">
        <f>IF(예실[[#This Row],[평균대비배수]]="", "", IF(예실[[#This Row],[평균대비배수]]&gt;=튀는값배수기준, "원천확인", ""))</f>
        <v/>
      </c>
      <c r="O18" s="7" t="str">
        <f>예실[[#This Row],[계정코드]]&amp;"|"&amp;TEXT(예실[[#This Row],[월]], "yyyy-mm")</f>
        <v>4110|2026-05</v>
      </c>
      <c r="P18" s="29" t="str">
        <f>IFERROR(INDEX(보정[보정 값], MATCH(예실[[#This Row],[키]], 보정[키], 0)), "")</f>
        <v/>
      </c>
      <c r="Q18" s="29">
        <f>IF(예실[[#This Row],[보정값]]&lt;&gt;"", 예실[[#This Row],[보정값]], IF(예실[[#This Row],[실적]]="", "", 예실[[#This Row],[실적]]))</f>
        <v>3354191000</v>
      </c>
    </row>
    <row r="19" spans="1:17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 s="5">
        <v>3400000000</v>
      </c>
      <c r="H19" s="5">
        <v>3352623000</v>
      </c>
      <c r="I19" t="s">
        <v>34</v>
      </c>
      <c r="J19" t="s">
        <v>35</v>
      </c>
      <c r="K19">
        <f>COUNTIFS(예실[계정코드], 예실[[#This Row],[계정코드]], 예실[월], 예실[[#This Row],[월]])</f>
        <v>1</v>
      </c>
      <c r="L19">
        <f>AVERAGEIFS(예실[실적], 예실[계정코드], 예실[[#This Row],[계정코드]])</f>
        <v>3236344238.0952382</v>
      </c>
      <c r="M19" s="7">
        <f>IF(ISNUMBER(예실[[#This Row],[실적]]), 예실[[#This Row],[실적]]/예실[[#This Row],[계정평균]], "")</f>
        <v>1.035929046278834</v>
      </c>
      <c r="N19" s="7" t="str">
        <f>IF(예실[[#This Row],[평균대비배수]]="", "", IF(예실[[#This Row],[평균대비배수]]&gt;=튀는값배수기준, "원천확인", ""))</f>
        <v/>
      </c>
      <c r="O19" s="7" t="str">
        <f>예실[[#This Row],[계정코드]]&amp;"|"&amp;TEXT(예실[[#This Row],[월]], "yyyy-mm")</f>
        <v>4110|2026-06</v>
      </c>
      <c r="P19" s="29" t="str">
        <f>IFERROR(INDEX(보정[보정 값], MATCH(예실[[#This Row],[키]], 보정[키], 0)), "")</f>
        <v/>
      </c>
      <c r="Q19" s="29">
        <f>IF(예실[[#This Row],[보정값]]&lt;&gt;"", 예실[[#This Row],[보정값]], IF(예실[[#This Row],[실적]]="", "", 예실[[#This Row],[실적]]))</f>
        <v>3352623000</v>
      </c>
    </row>
    <row r="20" spans="1:17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 s="5">
        <v>3400000000</v>
      </c>
      <c r="H20" s="5">
        <v>3206038000</v>
      </c>
      <c r="I20" t="s">
        <v>34</v>
      </c>
      <c r="J20" t="s">
        <v>35</v>
      </c>
      <c r="K20">
        <f>COUNTIFS(예실[계정코드], 예실[[#This Row],[계정코드]], 예실[월], 예실[[#This Row],[월]])</f>
        <v>1</v>
      </c>
      <c r="L20">
        <f>AVERAGEIFS(예실[실적], 예실[계정코드], 예실[[#This Row],[계정코드]])</f>
        <v>3236344238.0952382</v>
      </c>
      <c r="M20" s="7">
        <f>IF(ISNUMBER(예실[[#This Row],[실적]]), 예실[[#This Row],[실적]]/예실[[#This Row],[계정평균]], "")</f>
        <v>0.99063565681966048</v>
      </c>
      <c r="N20" s="7" t="str">
        <f>IF(예실[[#This Row],[평균대비배수]]="", "", IF(예실[[#This Row],[평균대비배수]]&gt;=튀는값배수기준, "원천확인", ""))</f>
        <v/>
      </c>
      <c r="O20" s="7" t="str">
        <f>예실[[#This Row],[계정코드]]&amp;"|"&amp;TEXT(예실[[#This Row],[월]], "yyyy-mm")</f>
        <v>4110|2026-07</v>
      </c>
      <c r="P20" s="29" t="str">
        <f>IFERROR(INDEX(보정[보정 값], MATCH(예실[[#This Row],[키]], 보정[키], 0)), "")</f>
        <v/>
      </c>
      <c r="Q20" s="29">
        <f>IF(예실[[#This Row],[보정값]]&lt;&gt;"", 예실[[#This Row],[보정값]], IF(예실[[#This Row],[실적]]="", "", 예실[[#This Row],[실적]]))</f>
        <v>3206038000</v>
      </c>
    </row>
    <row r="21" spans="1:17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 s="5">
        <v>3400000000</v>
      </c>
      <c r="H21" s="5">
        <v>3127302000</v>
      </c>
      <c r="I21" t="s">
        <v>34</v>
      </c>
      <c r="J21" t="s">
        <v>35</v>
      </c>
      <c r="K21">
        <f>COUNTIFS(예실[계정코드], 예실[[#This Row],[계정코드]], 예실[월], 예실[[#This Row],[월]])</f>
        <v>1</v>
      </c>
      <c r="L21">
        <f>AVERAGEIFS(예실[실적], 예실[계정코드], 예실[[#This Row],[계정코드]])</f>
        <v>3236344238.0952382</v>
      </c>
      <c r="M21" s="7">
        <f>IF(ISNUMBER(예실[[#This Row],[실적]]), 예실[[#This Row],[실적]]/예실[[#This Row],[계정평균]], "")</f>
        <v>0.96630697167140189</v>
      </c>
      <c r="N21" s="7" t="str">
        <f>IF(예실[[#This Row],[평균대비배수]]="", "", IF(예실[[#This Row],[평균대비배수]]&gt;=튀는값배수기준, "원천확인", ""))</f>
        <v/>
      </c>
      <c r="O21" s="7" t="str">
        <f>예실[[#This Row],[계정코드]]&amp;"|"&amp;TEXT(예실[[#This Row],[월]], "yyyy-mm")</f>
        <v>4110|2026-08</v>
      </c>
      <c r="P21" s="29" t="str">
        <f>IFERROR(INDEX(보정[보정 값], MATCH(예실[[#This Row],[키]], 보정[키], 0)), "")</f>
        <v/>
      </c>
      <c r="Q21" s="29">
        <f>IF(예실[[#This Row],[보정값]]&lt;&gt;"", 예실[[#This Row],[보정값]], IF(예실[[#This Row],[실적]]="", "", 예실[[#This Row],[실적]]))</f>
        <v>3127302000</v>
      </c>
    </row>
    <row r="22" spans="1:17">
      <c r="A22" t="s">
        <v>32</v>
      </c>
      <c r="B22" t="s">
        <v>33</v>
      </c>
      <c r="C22" s="6">
        <v>46266</v>
      </c>
      <c r="D22">
        <v>2026</v>
      </c>
      <c r="E22">
        <v>9</v>
      </c>
      <c r="F22">
        <v>3</v>
      </c>
      <c r="G22" s="5">
        <v>3400000000</v>
      </c>
      <c r="H22" s="5">
        <v>3061552000</v>
      </c>
      <c r="I22" t="s">
        <v>34</v>
      </c>
      <c r="J22" t="s">
        <v>35</v>
      </c>
      <c r="K22">
        <f>COUNTIFS(예실[계정코드], 예실[[#This Row],[계정코드]], 예실[월], 예실[[#This Row],[월]])</f>
        <v>1</v>
      </c>
      <c r="L22">
        <f>AVERAGEIFS(예실[실적], 예실[계정코드], 예실[[#This Row],[계정코드]])</f>
        <v>3236344238.0952382</v>
      </c>
      <c r="M22" s="7">
        <f>IF(ISNUMBER(예실[[#This Row],[실적]]), 예실[[#This Row],[실적]]/예실[[#This Row],[계정평균]], "")</f>
        <v>0.94599083866365441</v>
      </c>
      <c r="N22" s="7" t="str">
        <f>IF(예실[[#This Row],[평균대비배수]]="", "", IF(예실[[#This Row],[평균대비배수]]&gt;=튀는값배수기준, "원천확인", ""))</f>
        <v/>
      </c>
      <c r="O22" s="7" t="str">
        <f>예실[[#This Row],[계정코드]]&amp;"|"&amp;TEXT(예실[[#This Row],[월]], "yyyy-mm")</f>
        <v>4110|2026-09</v>
      </c>
      <c r="P22" s="29" t="str">
        <f>IFERROR(INDEX(보정[보정 값], MATCH(예실[[#This Row],[키]], 보정[키], 0)), "")</f>
        <v/>
      </c>
      <c r="Q22" s="29">
        <f>IF(예실[[#This Row],[보정값]]&lt;&gt;"", 예실[[#This Row],[보정값]], IF(예실[[#This Row],[실적]]="", "", 예실[[#This Row],[실적]]))</f>
        <v>3061552000</v>
      </c>
    </row>
    <row r="23" spans="1:17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 s="5">
        <v>800000000</v>
      </c>
      <c r="H23" s="5">
        <v>829417000</v>
      </c>
      <c r="I23" t="s">
        <v>34</v>
      </c>
      <c r="J23" t="s">
        <v>35</v>
      </c>
      <c r="K23">
        <f>COUNTIFS(예실[계정코드], 예실[[#This Row],[계정코드]], 예실[월], 예실[[#This Row],[월]])</f>
        <v>1</v>
      </c>
      <c r="L23">
        <f>AVERAGEIFS(예실[실적], 예실[계정코드], 예실[[#This Row],[계정코드]])</f>
        <v>826141571.42857146</v>
      </c>
      <c r="M23" s="7">
        <f>IF(ISNUMBER(예실[[#This Row],[실적]]), 예실[[#This Row],[실적]]/예실[[#This Row],[계정평균]], "")</f>
        <v>1.0039647303618491</v>
      </c>
      <c r="N23" s="7" t="str">
        <f>IF(예실[[#This Row],[평균대비배수]]="", "", IF(예실[[#This Row],[평균대비배수]]&gt;=튀는값배수기준, "원천확인", ""))</f>
        <v/>
      </c>
      <c r="O23" s="7" t="str">
        <f>예실[[#This Row],[계정코드]]&amp;"|"&amp;TEXT(예실[[#This Row],[월]], "yyyy-mm")</f>
        <v>4120|2025-01</v>
      </c>
      <c r="P23" s="29" t="str">
        <f>IFERROR(INDEX(보정[보정 값], MATCH(예실[[#This Row],[키]], 보정[키], 0)), "")</f>
        <v/>
      </c>
      <c r="Q23" s="29">
        <f>IF(예실[[#This Row],[보정값]]&lt;&gt;"", 예실[[#This Row],[보정값]], IF(예실[[#This Row],[실적]]="", "", 예실[[#This Row],[실적]]))</f>
        <v>829417000</v>
      </c>
    </row>
    <row r="24" spans="1:17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 s="5">
        <v>800000000</v>
      </c>
      <c r="H24" s="5">
        <v>838914000</v>
      </c>
      <c r="I24" t="s">
        <v>34</v>
      </c>
      <c r="J24" t="s">
        <v>35</v>
      </c>
      <c r="K24">
        <f>COUNTIFS(예실[계정코드], 예실[[#This Row],[계정코드]], 예실[월], 예실[[#This Row],[월]])</f>
        <v>1</v>
      </c>
      <c r="L24">
        <f>AVERAGEIFS(예실[실적], 예실[계정코드], 예실[[#This Row],[계정코드]])</f>
        <v>826141571.42857146</v>
      </c>
      <c r="M24" s="7">
        <f>IF(ISNUMBER(예실[[#This Row],[실적]]), 예실[[#This Row],[실적]]/예실[[#This Row],[계정평균]], "")</f>
        <v>1.0154603387762491</v>
      </c>
      <c r="N24" s="7" t="str">
        <f>IF(예실[[#This Row],[평균대비배수]]="", "", IF(예실[[#This Row],[평균대비배수]]&gt;=튀는값배수기준, "원천확인", ""))</f>
        <v/>
      </c>
      <c r="O24" s="7" t="str">
        <f>예실[[#This Row],[계정코드]]&amp;"|"&amp;TEXT(예실[[#This Row],[월]], "yyyy-mm")</f>
        <v>4120|2025-02</v>
      </c>
      <c r="P24" s="29" t="str">
        <f>IFERROR(INDEX(보정[보정 값], MATCH(예실[[#This Row],[키]], 보정[키], 0)), "")</f>
        <v/>
      </c>
      <c r="Q24" s="29">
        <f>IF(예실[[#This Row],[보정값]]&lt;&gt;"", 예실[[#This Row],[보정값]], IF(예실[[#This Row],[실적]]="", "", 예실[[#This Row],[실적]]))</f>
        <v>838914000</v>
      </c>
    </row>
    <row r="25" spans="1:17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 s="5">
        <v>800000000</v>
      </c>
      <c r="H25" s="5">
        <v>819377000</v>
      </c>
      <c r="I25" t="s">
        <v>34</v>
      </c>
      <c r="J25" t="s">
        <v>35</v>
      </c>
      <c r="K25">
        <f>COUNTIFS(예실[계정코드], 예실[[#This Row],[계정코드]], 예실[월], 예실[[#This Row],[월]])</f>
        <v>1</v>
      </c>
      <c r="L25">
        <f>AVERAGEIFS(예실[실적], 예실[계정코드], 예실[[#This Row],[계정코드]])</f>
        <v>826141571.42857146</v>
      </c>
      <c r="M25" s="7">
        <f>IF(ISNUMBER(예실[[#This Row],[실적]]), 예실[[#This Row],[실적]]/예실[[#This Row],[계정평균]], "")</f>
        <v>0.99181184961207791</v>
      </c>
      <c r="N25" s="7" t="str">
        <f>IF(예실[[#This Row],[평균대비배수]]="", "", IF(예실[[#This Row],[평균대비배수]]&gt;=튀는값배수기준, "원천확인", ""))</f>
        <v/>
      </c>
      <c r="O25" s="7" t="str">
        <f>예실[[#This Row],[계정코드]]&amp;"|"&amp;TEXT(예실[[#This Row],[월]], "yyyy-mm")</f>
        <v>4120|2025-03</v>
      </c>
      <c r="P25" s="29" t="str">
        <f>IFERROR(INDEX(보정[보정 값], MATCH(예실[[#This Row],[키]], 보정[키], 0)), "")</f>
        <v/>
      </c>
      <c r="Q25" s="29">
        <f>IF(예실[[#This Row],[보정값]]&lt;&gt;"", 예실[[#This Row],[보정값]], IF(예실[[#This Row],[실적]]="", "", 예실[[#This Row],[실적]]))</f>
        <v>819377000</v>
      </c>
    </row>
    <row r="26" spans="1:17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 s="5">
        <v>800000000</v>
      </c>
      <c r="H26" s="5">
        <v>820519000</v>
      </c>
      <c r="I26" t="s">
        <v>34</v>
      </c>
      <c r="J26" t="s">
        <v>35</v>
      </c>
      <c r="K26">
        <f>COUNTIFS(예실[계정코드], 예실[[#This Row],[계정코드]], 예실[월], 예실[[#This Row],[월]])</f>
        <v>1</v>
      </c>
      <c r="L26">
        <f>AVERAGEIFS(예실[실적], 예실[계정코드], 예실[[#This Row],[계정코드]])</f>
        <v>826141571.42857146</v>
      </c>
      <c r="M26" s="7">
        <f>IF(ISNUMBER(예실[[#This Row],[실적]]), 예실[[#This Row],[실적]]/예실[[#This Row],[계정평균]], "")</f>
        <v>0.99319417927504983</v>
      </c>
      <c r="N26" s="7" t="str">
        <f>IF(예실[[#This Row],[평균대비배수]]="", "", IF(예실[[#This Row],[평균대비배수]]&gt;=튀는값배수기준, "원천확인", ""))</f>
        <v/>
      </c>
      <c r="O26" s="7" t="str">
        <f>예실[[#This Row],[계정코드]]&amp;"|"&amp;TEXT(예실[[#This Row],[월]], "yyyy-mm")</f>
        <v>4120|2025-04</v>
      </c>
      <c r="P26" s="29" t="str">
        <f>IFERROR(INDEX(보정[보정 값], MATCH(예실[[#This Row],[키]], 보정[키], 0)), "")</f>
        <v/>
      </c>
      <c r="Q26" s="29">
        <f>IF(예실[[#This Row],[보정값]]&lt;&gt;"", 예실[[#This Row],[보정값]], IF(예실[[#This Row],[실적]]="", "", 예실[[#This Row],[실적]]))</f>
        <v>820519000</v>
      </c>
    </row>
    <row r="27" spans="1:17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 s="5">
        <v>800000000</v>
      </c>
      <c r="H27" s="5">
        <v>811492000</v>
      </c>
      <c r="I27" t="s">
        <v>34</v>
      </c>
      <c r="J27" t="s">
        <v>35</v>
      </c>
      <c r="K27">
        <f>COUNTIFS(예실[계정코드], 예실[[#This Row],[계정코드]], 예실[월], 예실[[#This Row],[월]])</f>
        <v>1</v>
      </c>
      <c r="L27">
        <f>AVERAGEIFS(예실[실적], 예실[계정코드], 예실[[#This Row],[계정코드]])</f>
        <v>826141571.42857146</v>
      </c>
      <c r="M27" s="7">
        <f>IF(ISNUMBER(예실[[#This Row],[실적]]), 예실[[#This Row],[실적]]/예실[[#This Row],[계정평균]], "")</f>
        <v>0.98226748061686409</v>
      </c>
      <c r="N27" s="7" t="str">
        <f>IF(예실[[#This Row],[평균대비배수]]="", "", IF(예실[[#This Row],[평균대비배수]]&gt;=튀는값배수기준, "원천확인", ""))</f>
        <v/>
      </c>
      <c r="O27" s="7" t="str">
        <f>예실[[#This Row],[계정코드]]&amp;"|"&amp;TEXT(예실[[#This Row],[월]], "yyyy-mm")</f>
        <v>4120|2025-05</v>
      </c>
      <c r="P27" s="29" t="str">
        <f>IFERROR(INDEX(보정[보정 값], MATCH(예실[[#This Row],[키]], 보정[키], 0)), "")</f>
        <v/>
      </c>
      <c r="Q27" s="29">
        <f>IF(예실[[#This Row],[보정값]]&lt;&gt;"", 예실[[#This Row],[보정값]], IF(예실[[#This Row],[실적]]="", "", 예실[[#This Row],[실적]]))</f>
        <v>811492000</v>
      </c>
    </row>
    <row r="28" spans="1:17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 s="5">
        <v>800000000</v>
      </c>
      <c r="H28" s="5">
        <v>828505000</v>
      </c>
      <c r="I28" t="s">
        <v>34</v>
      </c>
      <c r="J28" t="s">
        <v>35</v>
      </c>
      <c r="K28">
        <f>COUNTIFS(예실[계정코드], 예실[[#This Row],[계정코드]], 예실[월], 예실[[#This Row],[월]])</f>
        <v>1</v>
      </c>
      <c r="L28">
        <f>AVERAGEIFS(예실[실적], 예실[계정코드], 예실[[#This Row],[계정코드]])</f>
        <v>826141571.42857146</v>
      </c>
      <c r="M28" s="7">
        <f>IF(ISNUMBER(예실[[#This Row],[실적]]), 예실[[#This Row],[실적]]/예실[[#This Row],[계정평균]], "")</f>
        <v>1.0028608033455351</v>
      </c>
      <c r="N28" s="7" t="str">
        <f>IF(예실[[#This Row],[평균대비배수]]="", "", IF(예실[[#This Row],[평균대비배수]]&gt;=튀는값배수기준, "원천확인", ""))</f>
        <v/>
      </c>
      <c r="O28" s="7" t="str">
        <f>예실[[#This Row],[계정코드]]&amp;"|"&amp;TEXT(예실[[#This Row],[월]], "yyyy-mm")</f>
        <v>4120|2025-06</v>
      </c>
      <c r="P28" s="29" t="str">
        <f>IFERROR(INDEX(보정[보정 값], MATCH(예실[[#This Row],[키]], 보정[키], 0)), "")</f>
        <v/>
      </c>
      <c r="Q28" s="29">
        <f>IF(예실[[#This Row],[보정값]]&lt;&gt;"", 예실[[#This Row],[보정값]], IF(예실[[#This Row],[실적]]="", "", 예실[[#This Row],[실적]]))</f>
        <v>828505000</v>
      </c>
    </row>
    <row r="29" spans="1:17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 s="5">
        <v>800000000</v>
      </c>
      <c r="H29" s="5">
        <v>818965000</v>
      </c>
      <c r="I29" t="s">
        <v>34</v>
      </c>
      <c r="J29" t="s">
        <v>35</v>
      </c>
      <c r="K29">
        <f>COUNTIFS(예실[계정코드], 예실[[#This Row],[계정코드]], 예실[월], 예실[[#This Row],[월]])</f>
        <v>1</v>
      </c>
      <c r="L29">
        <f>AVERAGEIFS(예실[실적], 예실[계정코드], 예실[[#This Row],[계정코드]])</f>
        <v>826141571.42857146</v>
      </c>
      <c r="M29" s="7">
        <f>IF(ISNUMBER(예실[[#This Row],[실적]]), 예실[[#This Row],[실적]]/예실[[#This Row],[계정평균]], "")</f>
        <v>0.99131314574067286</v>
      </c>
      <c r="N29" s="7" t="str">
        <f>IF(예실[[#This Row],[평균대비배수]]="", "", IF(예실[[#This Row],[평균대비배수]]&gt;=튀는값배수기준, "원천확인", ""))</f>
        <v/>
      </c>
      <c r="O29" s="7" t="str">
        <f>예실[[#This Row],[계정코드]]&amp;"|"&amp;TEXT(예실[[#This Row],[월]], "yyyy-mm")</f>
        <v>4120|2025-07</v>
      </c>
      <c r="P29" s="29" t="str">
        <f>IFERROR(INDEX(보정[보정 값], MATCH(예실[[#This Row],[키]], 보정[키], 0)), "")</f>
        <v/>
      </c>
      <c r="Q29" s="29">
        <f>IF(예실[[#This Row],[보정값]]&lt;&gt;"", 예실[[#This Row],[보정값]], IF(예실[[#This Row],[실적]]="", "", 예실[[#This Row],[실적]]))</f>
        <v>818965000</v>
      </c>
    </row>
    <row r="30" spans="1:17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 s="5">
        <v>800000000</v>
      </c>
      <c r="H30" s="5">
        <v>824028000</v>
      </c>
      <c r="I30" t="s">
        <v>34</v>
      </c>
      <c r="J30" t="s">
        <v>35</v>
      </c>
      <c r="K30">
        <f>COUNTIFS(예실[계정코드], 예실[[#This Row],[계정코드]], 예실[월], 예실[[#This Row],[월]])</f>
        <v>1</v>
      </c>
      <c r="L30">
        <f>AVERAGEIFS(예실[실적], 예실[계정코드], 예실[[#This Row],[계정코드]])</f>
        <v>826141571.42857146</v>
      </c>
      <c r="M30" s="7">
        <f>IF(ISNUMBER(예실[[#This Row],[실적]]), 예실[[#This Row],[실적]]/예실[[#This Row],[계정평균]], "")</f>
        <v>0.9974416353060207</v>
      </c>
      <c r="N30" s="7" t="str">
        <f>IF(예실[[#This Row],[평균대비배수]]="", "", IF(예실[[#This Row],[평균대비배수]]&gt;=튀는값배수기준, "원천확인", ""))</f>
        <v/>
      </c>
      <c r="O30" s="7" t="str">
        <f>예실[[#This Row],[계정코드]]&amp;"|"&amp;TEXT(예실[[#This Row],[월]], "yyyy-mm")</f>
        <v>4120|2025-08</v>
      </c>
      <c r="P30" s="29" t="str">
        <f>IFERROR(INDEX(보정[보정 값], MATCH(예실[[#This Row],[키]], 보정[키], 0)), "")</f>
        <v/>
      </c>
      <c r="Q30" s="29">
        <f>IF(예실[[#This Row],[보정값]]&lt;&gt;"", 예실[[#This Row],[보정값]], IF(예실[[#This Row],[실적]]="", "", 예실[[#This Row],[실적]]))</f>
        <v>824028000</v>
      </c>
    </row>
    <row r="31" spans="1:17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 s="5">
        <v>800000000</v>
      </c>
      <c r="H31" s="5">
        <v>815149000</v>
      </c>
      <c r="I31" t="s">
        <v>34</v>
      </c>
      <c r="J31" t="s">
        <v>35</v>
      </c>
      <c r="K31">
        <f>COUNTIFS(예실[계정코드], 예실[[#This Row],[계정코드]], 예실[월], 예실[[#This Row],[월]])</f>
        <v>1</v>
      </c>
      <c r="L31">
        <f>AVERAGEIFS(예실[실적], 예실[계정코드], 예실[[#This Row],[계정코드]])</f>
        <v>826141571.42857146</v>
      </c>
      <c r="M31" s="7">
        <f>IF(ISNUMBER(예실[[#This Row],[실적]]), 예실[[#This Row],[실적]]/예실[[#This Row],[계정평균]], "")</f>
        <v>0.98669408269872805</v>
      </c>
      <c r="N31" s="7" t="str">
        <f>IF(예실[[#This Row],[평균대비배수]]="", "", IF(예실[[#This Row],[평균대비배수]]&gt;=튀는값배수기준, "원천확인", ""))</f>
        <v/>
      </c>
      <c r="O31" s="7" t="str">
        <f>예실[[#This Row],[계정코드]]&amp;"|"&amp;TEXT(예실[[#This Row],[월]], "yyyy-mm")</f>
        <v>4120|2025-09</v>
      </c>
      <c r="P31" s="29" t="str">
        <f>IFERROR(INDEX(보정[보정 값], MATCH(예실[[#This Row],[키]], 보정[키], 0)), "")</f>
        <v/>
      </c>
      <c r="Q31" s="29">
        <f>IF(예실[[#This Row],[보정값]]&lt;&gt;"", 예실[[#This Row],[보정값]], IF(예실[[#This Row],[실적]]="", "", 예실[[#This Row],[실적]]))</f>
        <v>815149000</v>
      </c>
    </row>
    <row r="32" spans="1:17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 s="5">
        <v>800000000</v>
      </c>
      <c r="H32" s="5">
        <v>830767000</v>
      </c>
      <c r="I32" t="s">
        <v>34</v>
      </c>
      <c r="J32" t="s">
        <v>35</v>
      </c>
      <c r="K32">
        <f>COUNTIFS(예실[계정코드], 예실[[#This Row],[계정코드]], 예실[월], 예실[[#This Row],[월]])</f>
        <v>1</v>
      </c>
      <c r="L32">
        <f>AVERAGEIFS(예실[실적], 예실[계정코드], 예실[[#This Row],[계정코드]])</f>
        <v>826141571.42857146</v>
      </c>
      <c r="M32" s="7">
        <f>IF(ISNUMBER(예실[[#This Row],[실적]]), 예실[[#This Row],[실적]]/예실[[#This Row],[계정평균]], "")</f>
        <v>1.0055988328531031</v>
      </c>
      <c r="N32" s="7" t="str">
        <f>IF(예실[[#This Row],[평균대비배수]]="", "", IF(예실[[#This Row],[평균대비배수]]&gt;=튀는값배수기준, "원천확인", ""))</f>
        <v/>
      </c>
      <c r="O32" s="7" t="str">
        <f>예실[[#This Row],[계정코드]]&amp;"|"&amp;TEXT(예실[[#This Row],[월]], "yyyy-mm")</f>
        <v>4120|2025-10</v>
      </c>
      <c r="P32" s="29" t="str">
        <f>IFERROR(INDEX(보정[보정 값], MATCH(예실[[#This Row],[키]], 보정[키], 0)), "")</f>
        <v/>
      </c>
      <c r="Q32" s="29">
        <f>IF(예실[[#This Row],[보정값]]&lt;&gt;"", 예실[[#This Row],[보정값]], IF(예실[[#This Row],[실적]]="", "", 예실[[#This Row],[실적]]))</f>
        <v>830767000</v>
      </c>
    </row>
    <row r="33" spans="1:17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 s="5">
        <v>800000000</v>
      </c>
      <c r="H33" s="5">
        <v>823174000</v>
      </c>
      <c r="I33" t="s">
        <v>34</v>
      </c>
      <c r="J33" t="s">
        <v>35</v>
      </c>
      <c r="K33">
        <f>COUNTIFS(예실[계정코드], 예실[[#This Row],[계정코드]], 예실[월], 예실[[#This Row],[월]])</f>
        <v>1</v>
      </c>
      <c r="L33">
        <f>AVERAGEIFS(예실[실적], 예실[계정코드], 예실[[#This Row],[계정코드]])</f>
        <v>826141571.42857146</v>
      </c>
      <c r="M33" s="7">
        <f>IF(ISNUMBER(예실[[#This Row],[실적]]), 예실[[#This Row],[실적]]/예실[[#This Row],[계정평균]], "")</f>
        <v>0.99640791417451624</v>
      </c>
      <c r="N33" s="7" t="str">
        <f>IF(예실[[#This Row],[평균대비배수]]="", "", IF(예실[[#This Row],[평균대비배수]]&gt;=튀는값배수기준, "원천확인", ""))</f>
        <v/>
      </c>
      <c r="O33" s="7" t="str">
        <f>예실[[#This Row],[계정코드]]&amp;"|"&amp;TEXT(예실[[#This Row],[월]], "yyyy-mm")</f>
        <v>4120|2025-11</v>
      </c>
      <c r="P33" s="29" t="str">
        <f>IFERROR(INDEX(보정[보정 값], MATCH(예실[[#This Row],[키]], 보정[키], 0)), "")</f>
        <v/>
      </c>
      <c r="Q33" s="29">
        <f>IF(예실[[#This Row],[보정값]]&lt;&gt;"", 예실[[#This Row],[보정값]], IF(예실[[#This Row],[실적]]="", "", 예실[[#This Row],[실적]]))</f>
        <v>823174000</v>
      </c>
    </row>
    <row r="34" spans="1:17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 s="5">
        <v>800000000</v>
      </c>
      <c r="H34" s="5">
        <v>825845000</v>
      </c>
      <c r="I34" t="s">
        <v>34</v>
      </c>
      <c r="J34" t="s">
        <v>35</v>
      </c>
      <c r="K34">
        <f>COUNTIFS(예실[계정코드], 예실[[#This Row],[계정코드]], 예실[월], 예실[[#This Row],[월]])</f>
        <v>1</v>
      </c>
      <c r="L34">
        <f>AVERAGEIFS(예실[실적], 예실[계정코드], 예실[[#This Row],[계정코드]])</f>
        <v>826141571.42857146</v>
      </c>
      <c r="M34" s="7">
        <f>IF(ISNUMBER(예실[[#This Row],[실적]]), 예실[[#This Row],[실적]]/예실[[#This Row],[계정평균]], "")</f>
        <v>0.99964101621461965</v>
      </c>
      <c r="N34" s="7" t="str">
        <f>IF(예실[[#This Row],[평균대비배수]]="", "", IF(예실[[#This Row],[평균대비배수]]&gt;=튀는값배수기준, "원천확인", ""))</f>
        <v/>
      </c>
      <c r="O34" s="7" t="str">
        <f>예실[[#This Row],[계정코드]]&amp;"|"&amp;TEXT(예실[[#This Row],[월]], "yyyy-mm")</f>
        <v>4120|2025-12</v>
      </c>
      <c r="P34" s="29" t="str">
        <f>IFERROR(INDEX(보정[보정 값], MATCH(예실[[#This Row],[키]], 보정[키], 0)), "")</f>
        <v/>
      </c>
      <c r="Q34" s="29">
        <f>IF(예실[[#This Row],[보정값]]&lt;&gt;"", 예실[[#This Row],[보정값]], IF(예실[[#This Row],[실적]]="", "", 예실[[#This Row],[실적]]))</f>
        <v>825845000</v>
      </c>
    </row>
    <row r="35" spans="1:17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 s="5">
        <v>800000000</v>
      </c>
      <c r="H35" s="5">
        <v>817859000</v>
      </c>
      <c r="I35" t="s">
        <v>34</v>
      </c>
      <c r="J35" t="s">
        <v>35</v>
      </c>
      <c r="K35">
        <f>COUNTIFS(예실[계정코드], 예실[[#This Row],[계정코드]], 예실[월], 예실[[#This Row],[월]])</f>
        <v>1</v>
      </c>
      <c r="L35">
        <f>AVERAGEIFS(예실[실적], 예실[계정코드], 예실[[#This Row],[계정코드]])</f>
        <v>826141571.42857146</v>
      </c>
      <c r="M35" s="7">
        <f>IF(ISNUMBER(예실[[#This Row],[실적]]), 예실[[#This Row],[실적]]/예실[[#This Row],[계정평균]], "")</f>
        <v>0.98997439214413441</v>
      </c>
      <c r="N35" s="7" t="str">
        <f>IF(예실[[#This Row],[평균대비배수]]="", "", IF(예실[[#This Row],[평균대비배수]]&gt;=튀는값배수기준, "원천확인", ""))</f>
        <v/>
      </c>
      <c r="O35" s="7" t="str">
        <f>예실[[#This Row],[계정코드]]&amp;"|"&amp;TEXT(예실[[#This Row],[월]], "yyyy-mm")</f>
        <v>4120|2026-01</v>
      </c>
      <c r="P35" s="29" t="str">
        <f>IFERROR(INDEX(보정[보정 값], MATCH(예실[[#This Row],[키]], 보정[키], 0)), "")</f>
        <v/>
      </c>
      <c r="Q35" s="29">
        <f>IF(예실[[#This Row],[보정값]]&lt;&gt;"", 예실[[#This Row],[보정값]], IF(예실[[#This Row],[실적]]="", "", 예실[[#This Row],[실적]]))</f>
        <v>817859000</v>
      </c>
    </row>
    <row r="36" spans="1:17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 s="5">
        <v>800000000</v>
      </c>
      <c r="H36" s="5">
        <v>832539000</v>
      </c>
      <c r="I36" t="s">
        <v>34</v>
      </c>
      <c r="J36" t="s">
        <v>35</v>
      </c>
      <c r="K36">
        <f>COUNTIFS(예실[계정코드], 예실[[#This Row],[계정코드]], 예실[월], 예실[[#This Row],[월]])</f>
        <v>1</v>
      </c>
      <c r="L36">
        <f>AVERAGEIFS(예실[실적], 예실[계정코드], 예실[[#This Row],[계정코드]])</f>
        <v>826141571.42857146</v>
      </c>
      <c r="M36" s="7">
        <f>IF(ISNUMBER(예실[[#This Row],[실적]]), 예실[[#This Row],[실적]]/예실[[#This Row],[계정평균]], "")</f>
        <v>1.0077437436786603</v>
      </c>
      <c r="N36" s="7" t="str">
        <f>IF(예실[[#This Row],[평균대비배수]]="", "", IF(예실[[#This Row],[평균대비배수]]&gt;=튀는값배수기준, "원천확인", ""))</f>
        <v/>
      </c>
      <c r="O36" s="7" t="str">
        <f>예실[[#This Row],[계정코드]]&amp;"|"&amp;TEXT(예실[[#This Row],[월]], "yyyy-mm")</f>
        <v>4120|2026-02</v>
      </c>
      <c r="P36" s="29" t="str">
        <f>IFERROR(INDEX(보정[보정 값], MATCH(예실[[#This Row],[키]], 보정[키], 0)), "")</f>
        <v/>
      </c>
      <c r="Q36" s="29">
        <f>IF(예실[[#This Row],[보정값]]&lt;&gt;"", 예실[[#This Row],[보정값]], IF(예실[[#This Row],[실적]]="", "", 예실[[#This Row],[실적]]))</f>
        <v>832539000</v>
      </c>
    </row>
    <row r="37" spans="1:17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 s="5">
        <v>800000000</v>
      </c>
      <c r="H37" s="5">
        <v>832708000</v>
      </c>
      <c r="I37" t="s">
        <v>34</v>
      </c>
      <c r="J37" t="s">
        <v>35</v>
      </c>
      <c r="K37">
        <f>COUNTIFS(예실[계정코드], 예실[[#This Row],[계정코드]], 예실[월], 예실[[#This Row],[월]])</f>
        <v>1</v>
      </c>
      <c r="L37">
        <f>AVERAGEIFS(예실[실적], 예실[계정코드], 예실[[#This Row],[계정코드]])</f>
        <v>826141571.42857146</v>
      </c>
      <c r="M37" s="7">
        <f>IF(ISNUMBER(예실[[#This Row],[실적]]), 예실[[#This Row],[실적]]/예실[[#This Row],[계정평균]], "")</f>
        <v>1.0079483091016397</v>
      </c>
      <c r="N37" s="7" t="str">
        <f>IF(예실[[#This Row],[평균대비배수]]="", "", IF(예실[[#This Row],[평균대비배수]]&gt;=튀는값배수기준, "원천확인", ""))</f>
        <v/>
      </c>
      <c r="O37" s="7" t="str">
        <f>예실[[#This Row],[계정코드]]&amp;"|"&amp;TEXT(예실[[#This Row],[월]], "yyyy-mm")</f>
        <v>4120|2026-03</v>
      </c>
      <c r="P37" s="29" t="str">
        <f>IFERROR(INDEX(보정[보정 값], MATCH(예실[[#This Row],[키]], 보정[키], 0)), "")</f>
        <v/>
      </c>
      <c r="Q37" s="29">
        <f>IF(예실[[#This Row],[보정값]]&lt;&gt;"", 예실[[#This Row],[보정값]], IF(예실[[#This Row],[실적]]="", "", 예실[[#This Row],[실적]]))</f>
        <v>832708000</v>
      </c>
    </row>
    <row r="38" spans="1:17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 s="5">
        <v>800000000</v>
      </c>
      <c r="H38" s="5">
        <v>815826000</v>
      </c>
      <c r="I38" t="s">
        <v>34</v>
      </c>
      <c r="J38" t="s">
        <v>35</v>
      </c>
      <c r="K38">
        <f>COUNTIFS(예실[계정코드], 예실[[#This Row],[계정코드]], 예실[월], 예실[[#This Row],[월]])</f>
        <v>1</v>
      </c>
      <c r="L38">
        <f>AVERAGEIFS(예실[실적], 예실[계정코드], 예실[[#This Row],[계정코드]])</f>
        <v>826141571.42857146</v>
      </c>
      <c r="M38" s="7">
        <f>IF(ISNUMBER(예실[[#This Row],[실적]]), 예실[[#This Row],[실적]]/예실[[#This Row],[계정평균]], "")</f>
        <v>0.9875135548369347</v>
      </c>
      <c r="N38" s="7" t="str">
        <f>IF(예실[[#This Row],[평균대비배수]]="", "", IF(예실[[#This Row],[평균대비배수]]&gt;=튀는값배수기준, "원천확인", ""))</f>
        <v/>
      </c>
      <c r="O38" s="7" t="str">
        <f>예실[[#This Row],[계정코드]]&amp;"|"&amp;TEXT(예실[[#This Row],[월]], "yyyy-mm")</f>
        <v>4120|2026-04</v>
      </c>
      <c r="P38" s="29" t="str">
        <f>IFERROR(INDEX(보정[보정 값], MATCH(예실[[#This Row],[키]], 보정[키], 0)), "")</f>
        <v/>
      </c>
      <c r="Q38" s="29">
        <f>IF(예실[[#This Row],[보정값]]&lt;&gt;"", 예실[[#This Row],[보정값]], IF(예실[[#This Row],[실적]]="", "", 예실[[#This Row],[실적]]))</f>
        <v>815826000</v>
      </c>
    </row>
    <row r="39" spans="1:17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 s="5">
        <v>800000000</v>
      </c>
      <c r="H39" s="5">
        <v>835767000</v>
      </c>
      <c r="I39" t="s">
        <v>34</v>
      </c>
      <c r="J39" t="s">
        <v>35</v>
      </c>
      <c r="K39">
        <f>COUNTIFS(예실[계정코드], 예실[[#This Row],[계정코드]], 예실[월], 예실[[#This Row],[월]])</f>
        <v>1</v>
      </c>
      <c r="L39">
        <f>AVERAGEIFS(예실[실적], 예실[계정코드], 예실[[#This Row],[계정코드]])</f>
        <v>826141571.42857146</v>
      </c>
      <c r="M39" s="7">
        <f>IF(ISNUMBER(예실[[#This Row],[실적]]), 예실[[#This Row],[실적]]/예실[[#This Row],[계정평균]], "")</f>
        <v>1.0116510643021923</v>
      </c>
      <c r="N39" s="7" t="str">
        <f>IF(예실[[#This Row],[평균대비배수]]="", "", IF(예실[[#This Row],[평균대비배수]]&gt;=튀는값배수기준, "원천확인", ""))</f>
        <v/>
      </c>
      <c r="O39" s="7" t="str">
        <f>예실[[#This Row],[계정코드]]&amp;"|"&amp;TEXT(예실[[#This Row],[월]], "yyyy-mm")</f>
        <v>4120|2026-05</v>
      </c>
      <c r="P39" s="29" t="str">
        <f>IFERROR(INDEX(보정[보정 값], MATCH(예실[[#This Row],[키]], 보정[키], 0)), "")</f>
        <v/>
      </c>
      <c r="Q39" s="29">
        <f>IF(예실[[#This Row],[보정값]]&lt;&gt;"", 예실[[#This Row],[보정값]], IF(예실[[#This Row],[실적]]="", "", 예실[[#This Row],[실적]]))</f>
        <v>835767000</v>
      </c>
    </row>
    <row r="40" spans="1:17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 s="5">
        <v>800000000</v>
      </c>
      <c r="H40" s="5">
        <v>825296000</v>
      </c>
      <c r="I40" t="s">
        <v>34</v>
      </c>
      <c r="J40" t="s">
        <v>35</v>
      </c>
      <c r="K40">
        <f>COUNTIFS(예실[계정코드], 예실[[#This Row],[계정코드]], 예실[월], 예실[[#This Row],[월]])</f>
        <v>1</v>
      </c>
      <c r="L40">
        <f>AVERAGEIFS(예실[실적], 예실[계정코드], 예실[[#This Row],[계정코드]])</f>
        <v>826141571.42857146</v>
      </c>
      <c r="M40" s="7">
        <f>IF(ISNUMBER(예실[[#This Row],[실적]]), 예실[[#This Row],[실적]]/예실[[#This Row],[계정평균]], "")</f>
        <v>0.99897648120150973</v>
      </c>
      <c r="N40" s="7" t="str">
        <f>IF(예실[[#This Row],[평균대비배수]]="", "", IF(예실[[#This Row],[평균대비배수]]&gt;=튀는값배수기준, "원천확인", ""))</f>
        <v/>
      </c>
      <c r="O40" s="7" t="str">
        <f>예실[[#This Row],[계정코드]]&amp;"|"&amp;TEXT(예실[[#This Row],[월]], "yyyy-mm")</f>
        <v>4120|2026-06</v>
      </c>
      <c r="P40" s="29" t="str">
        <f>IFERROR(INDEX(보정[보정 값], MATCH(예실[[#This Row],[키]], 보정[키], 0)), "")</f>
        <v/>
      </c>
      <c r="Q40" s="29">
        <f>IF(예실[[#This Row],[보정값]]&lt;&gt;"", 예실[[#This Row],[보정값]], IF(예실[[#This Row],[실적]]="", "", 예실[[#This Row],[실적]]))</f>
        <v>825296000</v>
      </c>
    </row>
    <row r="41" spans="1:17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 s="5">
        <v>800000000</v>
      </c>
      <c r="H41" s="5">
        <v>833445000</v>
      </c>
      <c r="I41" t="s">
        <v>34</v>
      </c>
      <c r="J41" t="s">
        <v>35</v>
      </c>
      <c r="K41">
        <f>COUNTIFS(예실[계정코드], 예실[[#This Row],[계정코드]], 예실[월], 예실[[#This Row],[월]])</f>
        <v>1</v>
      </c>
      <c r="L41">
        <f>AVERAGEIFS(예실[실적], 예실[계정코드], 예실[[#This Row],[계정코드]])</f>
        <v>826141571.42857146</v>
      </c>
      <c r="M41" s="7">
        <f>IF(ISNUMBER(예실[[#This Row],[실적]]), 예실[[#This Row],[실적]]/예실[[#This Row],[계정평균]], "")</f>
        <v>1.0088404080172353</v>
      </c>
      <c r="N41" s="7" t="str">
        <f>IF(예실[[#This Row],[평균대비배수]]="", "", IF(예실[[#This Row],[평균대비배수]]&gt;=튀는값배수기준, "원천확인", ""))</f>
        <v/>
      </c>
      <c r="O41" s="7" t="str">
        <f>예실[[#This Row],[계정코드]]&amp;"|"&amp;TEXT(예실[[#This Row],[월]], "yyyy-mm")</f>
        <v>4120|2026-07</v>
      </c>
      <c r="P41" s="29" t="str">
        <f>IFERROR(INDEX(보정[보정 값], MATCH(예실[[#This Row],[키]], 보정[키], 0)), "")</f>
        <v/>
      </c>
      <c r="Q41" s="29">
        <f>IF(예실[[#This Row],[보정값]]&lt;&gt;"", 예실[[#This Row],[보정값]], IF(예실[[#This Row],[실적]]="", "", 예실[[#This Row],[실적]]))</f>
        <v>833445000</v>
      </c>
    </row>
    <row r="42" spans="1:17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 s="5">
        <v>800000000</v>
      </c>
      <c r="H42" s="5">
        <v>836791000</v>
      </c>
      <c r="I42" t="s">
        <v>34</v>
      </c>
      <c r="J42" t="s">
        <v>35</v>
      </c>
      <c r="K42">
        <f>COUNTIFS(예실[계정코드], 예실[[#This Row],[계정코드]], 예실[월], 예실[[#This Row],[월]])</f>
        <v>1</v>
      </c>
      <c r="L42">
        <f>AVERAGEIFS(예실[실적], 예실[계정코드], 예실[[#This Row],[계정코드]])</f>
        <v>826141571.42857146</v>
      </c>
      <c r="M42" s="7">
        <f>IF(ISNUMBER(예실[[#This Row],[실적]]), 예실[[#This Row],[실적]]/예실[[#This Row],[계정평균]], "")</f>
        <v>1.012890561302966</v>
      </c>
      <c r="N42" s="7" t="str">
        <f>IF(예실[[#This Row],[평균대비배수]]="", "", IF(예실[[#This Row],[평균대비배수]]&gt;=튀는값배수기준, "원천확인", ""))</f>
        <v/>
      </c>
      <c r="O42" s="7" t="str">
        <f>예실[[#This Row],[계정코드]]&amp;"|"&amp;TEXT(예실[[#This Row],[월]], "yyyy-mm")</f>
        <v>4120|2026-08</v>
      </c>
      <c r="P42" s="29" t="str">
        <f>IFERROR(INDEX(보정[보정 값], MATCH(예실[[#This Row],[키]], 보정[키], 0)), "")</f>
        <v/>
      </c>
      <c r="Q42" s="29">
        <f>IF(예실[[#This Row],[보정값]]&lt;&gt;"", 예실[[#This Row],[보정값]], IF(예실[[#This Row],[실적]]="", "", 예실[[#This Row],[실적]]))</f>
        <v>836791000</v>
      </c>
    </row>
    <row r="43" spans="1:17">
      <c r="A43" t="s">
        <v>36</v>
      </c>
      <c r="B43" t="s">
        <v>37</v>
      </c>
      <c r="C43" s="6">
        <v>46266</v>
      </c>
      <c r="D43">
        <v>2026</v>
      </c>
      <c r="E43">
        <v>9</v>
      </c>
      <c r="F43">
        <v>3</v>
      </c>
      <c r="G43" s="5">
        <v>800000000</v>
      </c>
      <c r="H43" s="5">
        <v>832590000</v>
      </c>
      <c r="I43" t="s">
        <v>34</v>
      </c>
      <c r="J43" t="s">
        <v>35</v>
      </c>
      <c r="K43">
        <f>COUNTIFS(예실[계정코드], 예실[[#This Row],[계정코드]], 예실[월], 예실[[#This Row],[월]])</f>
        <v>1</v>
      </c>
      <c r="L43">
        <f>AVERAGEIFS(예실[실적], 예실[계정코드], 예실[[#This Row],[계정코드]])</f>
        <v>826141571.42857146</v>
      </c>
      <c r="M43" s="7">
        <f>IF(ISNUMBER(예실[[#This Row],[실적]]), 예실[[#This Row],[실적]]/예실[[#This Row],[계정평균]], "")</f>
        <v>1.0078054764394411</v>
      </c>
      <c r="N43" s="7" t="str">
        <f>IF(예실[[#This Row],[평균대비배수]]="", "", IF(예실[[#This Row],[평균대비배수]]&gt;=튀는값배수기준, "원천확인", ""))</f>
        <v/>
      </c>
      <c r="O43" s="7" t="str">
        <f>예실[[#This Row],[계정코드]]&amp;"|"&amp;TEXT(예실[[#This Row],[월]], "yyyy-mm")</f>
        <v>4120|2026-09</v>
      </c>
      <c r="P43" s="29" t="str">
        <f>IFERROR(INDEX(보정[보정 값], MATCH(예실[[#This Row],[키]], 보정[키], 0)), "")</f>
        <v/>
      </c>
      <c r="Q43" s="29">
        <f>IF(예실[[#This Row],[보정값]]&lt;&gt;"", 예실[[#This Row],[보정값]], IF(예실[[#This Row],[실적]]="", "", 예실[[#This Row],[실적]]))</f>
        <v>832590000</v>
      </c>
    </row>
    <row r="44" spans="1:17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 s="5">
        <v>1600000000</v>
      </c>
      <c r="H44" s="5">
        <v>1535505000</v>
      </c>
      <c r="I44" t="s">
        <v>40</v>
      </c>
      <c r="J44" t="s">
        <v>41</v>
      </c>
      <c r="K44">
        <f>COUNTIFS(예실[계정코드], 예실[[#This Row],[계정코드]], 예실[월], 예실[[#This Row],[월]])</f>
        <v>1</v>
      </c>
      <c r="L44">
        <f>AVERAGEIFS(예실[실적], 예실[계정코드], 예실[[#This Row],[계정코드]])</f>
        <v>1578655952.3809524</v>
      </c>
      <c r="M44" s="7">
        <f>IF(ISNUMBER(예실[[#This Row],[실적]]), 예실[[#This Row],[실적]]/예실[[#This Row],[계정평균]], "")</f>
        <v>0.97266601863701119</v>
      </c>
      <c r="N44" s="7" t="str">
        <f>IF(예실[[#This Row],[평균대비배수]]="", "", IF(예실[[#This Row],[평균대비배수]]&gt;=튀는값배수기준, "원천확인", ""))</f>
        <v/>
      </c>
      <c r="O44" s="7" t="str">
        <f>예실[[#This Row],[계정코드]]&amp;"|"&amp;TEXT(예실[[#This Row],[월]], "yyyy-mm")</f>
        <v>5110|2025-01</v>
      </c>
      <c r="P44" s="29" t="str">
        <f>IFERROR(INDEX(보정[보정 값], MATCH(예실[[#This Row],[키]], 보정[키], 0)), "")</f>
        <v/>
      </c>
      <c r="Q44" s="29">
        <f>IF(예실[[#This Row],[보정값]]&lt;&gt;"", 예실[[#This Row],[보정값]], IF(예실[[#This Row],[실적]]="", "", 예실[[#This Row],[실적]]))</f>
        <v>1535505000</v>
      </c>
    </row>
    <row r="45" spans="1:17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 s="5">
        <v>1600000000</v>
      </c>
      <c r="H45" s="5">
        <v>1538814000</v>
      </c>
      <c r="I45" t="s">
        <v>40</v>
      </c>
      <c r="J45" t="s">
        <v>41</v>
      </c>
      <c r="K45">
        <f>COUNTIFS(예실[계정코드], 예실[[#This Row],[계정코드]], 예실[월], 예실[[#This Row],[월]])</f>
        <v>1</v>
      </c>
      <c r="L45">
        <f>AVERAGEIFS(예실[실적], 예실[계정코드], 예실[[#This Row],[계정코드]])</f>
        <v>1578655952.3809524</v>
      </c>
      <c r="M45" s="7">
        <f>IF(ISNUMBER(예실[[#This Row],[실적]]), 예실[[#This Row],[실적]]/예실[[#This Row],[계정평균]], "")</f>
        <v>0.97476210549812192</v>
      </c>
      <c r="N45" s="7" t="str">
        <f>IF(예실[[#This Row],[평균대비배수]]="", "", IF(예실[[#This Row],[평균대비배수]]&gt;=튀는값배수기준, "원천확인", ""))</f>
        <v/>
      </c>
      <c r="O45" s="7" t="str">
        <f>예실[[#This Row],[계정코드]]&amp;"|"&amp;TEXT(예실[[#This Row],[월]], "yyyy-mm")</f>
        <v>5110|2025-02</v>
      </c>
      <c r="P45" s="29" t="str">
        <f>IFERROR(INDEX(보정[보정 값], MATCH(예실[[#This Row],[키]], 보정[키], 0)), "")</f>
        <v/>
      </c>
      <c r="Q45" s="29">
        <f>IF(예실[[#This Row],[보정값]]&lt;&gt;"", 예실[[#This Row],[보정값]], IF(예실[[#This Row],[실적]]="", "", 예실[[#This Row],[실적]]))</f>
        <v>1538814000</v>
      </c>
    </row>
    <row r="46" spans="1:17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 s="5">
        <v>1600000000</v>
      </c>
      <c r="H46" s="5">
        <v>1530055000</v>
      </c>
      <c r="I46" t="s">
        <v>40</v>
      </c>
      <c r="J46" t="s">
        <v>41</v>
      </c>
      <c r="K46">
        <f>COUNTIFS(예실[계정코드], 예실[[#This Row],[계정코드]], 예실[월], 예실[[#This Row],[월]])</f>
        <v>1</v>
      </c>
      <c r="L46">
        <f>AVERAGEIFS(예실[실적], 예실[계정코드], 예실[[#This Row],[계정코드]])</f>
        <v>1578655952.3809524</v>
      </c>
      <c r="M46" s="7">
        <f>IF(ISNUMBER(예실[[#This Row],[실적]]), 예실[[#This Row],[실적]]/예실[[#This Row],[계정평균]], "")</f>
        <v>0.96921371480109286</v>
      </c>
      <c r="N46" s="7" t="str">
        <f>IF(예실[[#This Row],[평균대비배수]]="", "", IF(예실[[#This Row],[평균대비배수]]&gt;=튀는값배수기준, "원천확인", ""))</f>
        <v/>
      </c>
      <c r="O46" s="7" t="str">
        <f>예실[[#This Row],[계정코드]]&amp;"|"&amp;TEXT(예실[[#This Row],[월]], "yyyy-mm")</f>
        <v>5110|2025-03</v>
      </c>
      <c r="P46" s="29" t="str">
        <f>IFERROR(INDEX(보정[보정 값], MATCH(예실[[#This Row],[키]], 보정[키], 0)), "")</f>
        <v/>
      </c>
      <c r="Q46" s="29">
        <f>IF(예실[[#This Row],[보정값]]&lt;&gt;"", 예실[[#This Row],[보정값]], IF(예실[[#This Row],[실적]]="", "", 예실[[#This Row],[실적]]))</f>
        <v>1530055000</v>
      </c>
    </row>
    <row r="47" spans="1:17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 s="5">
        <v>1600000000</v>
      </c>
      <c r="H47" s="5">
        <v>1523219000</v>
      </c>
      <c r="I47" t="s">
        <v>40</v>
      </c>
      <c r="J47" t="s">
        <v>41</v>
      </c>
      <c r="K47">
        <f>COUNTIFS(예실[계정코드], 예실[[#This Row],[계정코드]], 예실[월], 예실[[#This Row],[월]])</f>
        <v>1</v>
      </c>
      <c r="L47">
        <f>AVERAGEIFS(예실[실적], 예실[계정코드], 예실[[#This Row],[계정코드]])</f>
        <v>1578655952.3809524</v>
      </c>
      <c r="M47" s="7">
        <f>IF(ISNUMBER(예실[[#This Row],[실적]]), 예실[[#This Row],[실적]]/예실[[#This Row],[계정평균]], "")</f>
        <v>0.96488344892543465</v>
      </c>
      <c r="N47" s="7" t="str">
        <f>IF(예실[[#This Row],[평균대비배수]]="", "", IF(예실[[#This Row],[평균대비배수]]&gt;=튀는값배수기준, "원천확인", ""))</f>
        <v/>
      </c>
      <c r="O47" s="7" t="str">
        <f>예실[[#This Row],[계정코드]]&amp;"|"&amp;TEXT(예실[[#This Row],[월]], "yyyy-mm")</f>
        <v>5110|2025-04</v>
      </c>
      <c r="P47" s="29" t="str">
        <f>IFERROR(INDEX(보정[보정 값], MATCH(예실[[#This Row],[키]], 보정[키], 0)), "")</f>
        <v/>
      </c>
      <c r="Q47" s="29">
        <f>IF(예실[[#This Row],[보정값]]&lt;&gt;"", 예실[[#This Row],[보정값]], IF(예실[[#This Row],[실적]]="", "", 예실[[#This Row],[실적]]))</f>
        <v>1523219000</v>
      </c>
    </row>
    <row r="48" spans="1:17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 s="5">
        <v>1600000000</v>
      </c>
      <c r="H48" s="5">
        <v>1522533000</v>
      </c>
      <c r="I48" t="s">
        <v>40</v>
      </c>
      <c r="J48" t="s">
        <v>41</v>
      </c>
      <c r="K48">
        <f>COUNTIFS(예실[계정코드], 예실[[#This Row],[계정코드]], 예실[월], 예실[[#This Row],[월]])</f>
        <v>1</v>
      </c>
      <c r="L48">
        <f>AVERAGEIFS(예실[실적], 예실[계정코드], 예실[[#This Row],[계정코드]])</f>
        <v>1578655952.3809524</v>
      </c>
      <c r="M48" s="7">
        <f>IF(ISNUMBER(예실[[#This Row],[실적]]), 예실[[#This Row],[실적]]/예실[[#This Row],[계정평균]], "")</f>
        <v>0.96444890205728051</v>
      </c>
      <c r="N48" s="7" t="str">
        <f>IF(예실[[#This Row],[평균대비배수]]="", "", IF(예실[[#This Row],[평균대비배수]]&gt;=튀는값배수기준, "원천확인", ""))</f>
        <v/>
      </c>
      <c r="O48" s="7" t="str">
        <f>예실[[#This Row],[계정코드]]&amp;"|"&amp;TEXT(예실[[#This Row],[월]], "yyyy-mm")</f>
        <v>5110|2025-05</v>
      </c>
      <c r="P48" s="29" t="str">
        <f>IFERROR(INDEX(보정[보정 값], MATCH(예실[[#This Row],[키]], 보정[키], 0)), "")</f>
        <v/>
      </c>
      <c r="Q48" s="29">
        <f>IF(예실[[#This Row],[보정값]]&lt;&gt;"", 예실[[#This Row],[보정값]], IF(예실[[#This Row],[실적]]="", "", 예실[[#This Row],[실적]]))</f>
        <v>1522533000</v>
      </c>
    </row>
    <row r="49" spans="1:17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 s="5">
        <v>1600000000</v>
      </c>
      <c r="H49" s="5">
        <v>1552121000</v>
      </c>
      <c r="I49" t="s">
        <v>40</v>
      </c>
      <c r="J49" t="s">
        <v>41</v>
      </c>
      <c r="K49">
        <f>COUNTIFS(예실[계정코드], 예실[[#This Row],[계정코드]], 예실[월], 예실[[#This Row],[월]])</f>
        <v>1</v>
      </c>
      <c r="L49">
        <f>AVERAGEIFS(예실[실적], 예실[계정코드], 예실[[#This Row],[계정코드]])</f>
        <v>1578655952.3809524</v>
      </c>
      <c r="M49" s="7">
        <f>IF(ISNUMBER(예실[[#This Row],[실적]]), 예실[[#This Row],[실적]]/예실[[#This Row],[계정평균]], "")</f>
        <v>0.98319142790996861</v>
      </c>
      <c r="N49" s="7" t="str">
        <f>IF(예실[[#This Row],[평균대비배수]]="", "", IF(예실[[#This Row],[평균대비배수]]&gt;=튀는값배수기준, "원천확인", ""))</f>
        <v/>
      </c>
      <c r="O49" s="7" t="str">
        <f>예실[[#This Row],[계정코드]]&amp;"|"&amp;TEXT(예실[[#This Row],[월]], "yyyy-mm")</f>
        <v>5110|2025-06</v>
      </c>
      <c r="P49" s="29" t="str">
        <f>IFERROR(INDEX(보정[보정 값], MATCH(예실[[#This Row],[키]], 보정[키], 0)), "")</f>
        <v/>
      </c>
      <c r="Q49" s="29">
        <f>IF(예실[[#This Row],[보정값]]&lt;&gt;"", 예실[[#This Row],[보정값]], IF(예실[[#This Row],[실적]]="", "", 예실[[#This Row],[실적]]))</f>
        <v>1552121000</v>
      </c>
    </row>
    <row r="50" spans="1:17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 s="5">
        <v>1600000000</v>
      </c>
      <c r="H50" s="5">
        <v>1546034000</v>
      </c>
      <c r="I50" t="s">
        <v>40</v>
      </c>
      <c r="J50" t="s">
        <v>41</v>
      </c>
      <c r="K50">
        <f>COUNTIFS(예실[계정코드], 예실[[#This Row],[계정코드]], 예실[월], 예실[[#This Row],[월]])</f>
        <v>1</v>
      </c>
      <c r="L50">
        <f>AVERAGEIFS(예실[실적], 예실[계정코드], 예실[[#This Row],[계정코드]])</f>
        <v>1578655952.3809524</v>
      </c>
      <c r="M50" s="7">
        <f>IF(ISNUMBER(예실[[#This Row],[실적]]), 예실[[#This Row],[실적]]/예실[[#This Row],[계정평균]], "")</f>
        <v>0.97933561626790722</v>
      </c>
      <c r="N50" s="7" t="str">
        <f>IF(예실[[#This Row],[평균대비배수]]="", "", IF(예실[[#This Row],[평균대비배수]]&gt;=튀는값배수기준, "원천확인", ""))</f>
        <v/>
      </c>
      <c r="O50" s="7" t="str">
        <f>예실[[#This Row],[계정코드]]&amp;"|"&amp;TEXT(예실[[#This Row],[월]], "yyyy-mm")</f>
        <v>5110|2025-07</v>
      </c>
      <c r="P50" s="29" t="str">
        <f>IFERROR(INDEX(보정[보정 값], MATCH(예실[[#This Row],[키]], 보정[키], 0)), "")</f>
        <v/>
      </c>
      <c r="Q50" s="29">
        <f>IF(예실[[#This Row],[보정값]]&lt;&gt;"", 예실[[#This Row],[보정값]], IF(예실[[#This Row],[실적]]="", "", 예실[[#This Row],[실적]]))</f>
        <v>1546034000</v>
      </c>
    </row>
    <row r="51" spans="1:17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 s="5">
        <v>1600000000</v>
      </c>
      <c r="H51" s="5">
        <v>1545949000</v>
      </c>
      <c r="I51" t="s">
        <v>40</v>
      </c>
      <c r="J51" t="s">
        <v>41</v>
      </c>
      <c r="K51">
        <f>COUNTIFS(예실[계정코드], 예실[[#This Row],[계정코드]], 예실[월], 예실[[#This Row],[월]])</f>
        <v>1</v>
      </c>
      <c r="L51">
        <f>AVERAGEIFS(예실[실적], 예실[계정코드], 예실[[#This Row],[계정코드]])</f>
        <v>1578655952.3809524</v>
      </c>
      <c r="M51" s="7">
        <f>IF(ISNUMBER(예실[[#This Row],[실적]]), 예실[[#This Row],[실적]]/예실[[#This Row],[계정평균]], "")</f>
        <v>0.97928177299707186</v>
      </c>
      <c r="N51" s="7" t="str">
        <f>IF(예실[[#This Row],[평균대비배수]]="", "", IF(예실[[#This Row],[평균대비배수]]&gt;=튀는값배수기준, "원천확인", ""))</f>
        <v/>
      </c>
      <c r="O51" s="7" t="str">
        <f>예실[[#This Row],[계정코드]]&amp;"|"&amp;TEXT(예실[[#This Row],[월]], "yyyy-mm")</f>
        <v>5110|2025-08</v>
      </c>
      <c r="P51" s="29" t="str">
        <f>IFERROR(INDEX(보정[보정 값], MATCH(예실[[#This Row],[키]], 보정[키], 0)), "")</f>
        <v/>
      </c>
      <c r="Q51" s="29">
        <f>IF(예실[[#This Row],[보정값]]&lt;&gt;"", 예실[[#This Row],[보정값]], IF(예실[[#This Row],[실적]]="", "", 예실[[#This Row],[실적]]))</f>
        <v>1545949000</v>
      </c>
    </row>
    <row r="52" spans="1:17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 s="5">
        <v>1600000000</v>
      </c>
      <c r="H52" s="5">
        <v>1538376000</v>
      </c>
      <c r="I52" t="s">
        <v>40</v>
      </c>
      <c r="J52" t="s">
        <v>41</v>
      </c>
      <c r="K52">
        <f>COUNTIFS(예실[계정코드], 예실[[#This Row],[계정코드]], 예실[월], 예실[[#This Row],[월]])</f>
        <v>1</v>
      </c>
      <c r="L52">
        <f>AVERAGEIFS(예실[실적], 예실[계정코드], 예실[[#This Row],[계정코드]])</f>
        <v>1578655952.3809524</v>
      </c>
      <c r="M52" s="7">
        <f>IF(ISNUMBER(예실[[#This Row],[실적]]), 예실[[#This Row],[실적]]/예실[[#This Row],[계정평균]], "")</f>
        <v>0.97448465429075826</v>
      </c>
      <c r="N52" s="7" t="str">
        <f>IF(예실[[#This Row],[평균대비배수]]="", "", IF(예실[[#This Row],[평균대비배수]]&gt;=튀는값배수기준, "원천확인", ""))</f>
        <v/>
      </c>
      <c r="O52" s="7" t="str">
        <f>예실[[#This Row],[계정코드]]&amp;"|"&amp;TEXT(예실[[#This Row],[월]], "yyyy-mm")</f>
        <v>5110|2025-09</v>
      </c>
      <c r="P52" s="29" t="str">
        <f>IFERROR(INDEX(보정[보정 값], MATCH(예실[[#This Row],[키]], 보정[키], 0)), "")</f>
        <v/>
      </c>
      <c r="Q52" s="29">
        <f>IF(예실[[#This Row],[보정값]]&lt;&gt;"", 예실[[#This Row],[보정값]], IF(예실[[#This Row],[실적]]="", "", 예실[[#This Row],[실적]]))</f>
        <v>1538376000</v>
      </c>
    </row>
    <row r="53" spans="1:17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 s="5">
        <v>1600000000</v>
      </c>
      <c r="H53" s="5">
        <v>1544521000</v>
      </c>
      <c r="I53" t="s">
        <v>40</v>
      </c>
      <c r="J53" t="s">
        <v>41</v>
      </c>
      <c r="K53">
        <f>COUNTIFS(예실[계정코드], 예실[[#This Row],[계정코드]], 예실[월], 예실[[#This Row],[월]])</f>
        <v>1</v>
      </c>
      <c r="L53">
        <f>AVERAGEIFS(예실[실적], 예실[계정코드], 예실[[#This Row],[계정코드]])</f>
        <v>1578655952.3809524</v>
      </c>
      <c r="M53" s="7">
        <f>IF(ISNUMBER(예실[[#This Row],[실적]]), 예실[[#This Row],[실적]]/예실[[#This Row],[계정평균]], "")</f>
        <v>0.97837720604703671</v>
      </c>
      <c r="N53" s="7" t="str">
        <f>IF(예실[[#This Row],[평균대비배수]]="", "", IF(예실[[#This Row],[평균대비배수]]&gt;=튀는값배수기준, "원천확인", ""))</f>
        <v/>
      </c>
      <c r="O53" s="7" t="str">
        <f>예실[[#This Row],[계정코드]]&amp;"|"&amp;TEXT(예실[[#This Row],[월]], "yyyy-mm")</f>
        <v>5110|2025-10</v>
      </c>
      <c r="P53" s="29" t="str">
        <f>IFERROR(INDEX(보정[보정 값], MATCH(예실[[#This Row],[키]], 보정[키], 0)), "")</f>
        <v/>
      </c>
      <c r="Q53" s="29">
        <f>IF(예실[[#This Row],[보정값]]&lt;&gt;"", 예실[[#This Row],[보정값]], IF(예실[[#This Row],[실적]]="", "", 예실[[#This Row],[실적]]))</f>
        <v>1544521000</v>
      </c>
    </row>
    <row r="54" spans="1:17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 s="5">
        <v>1600000000</v>
      </c>
      <c r="H54" s="5">
        <v>1545885000</v>
      </c>
      <c r="I54" t="s">
        <v>40</v>
      </c>
      <c r="J54" t="s">
        <v>41</v>
      </c>
      <c r="K54">
        <f>COUNTIFS(예실[계정코드], 예실[[#This Row],[계정코드]], 예실[월], 예실[[#This Row],[월]])</f>
        <v>1</v>
      </c>
      <c r="L54">
        <f>AVERAGEIFS(예실[실적], 예실[계정코드], 예실[[#This Row],[계정코드]])</f>
        <v>1578655952.3809524</v>
      </c>
      <c r="M54" s="7">
        <f>IF(ISNUMBER(예실[[#This Row],[실적]]), 예실[[#This Row],[실적]]/예실[[#This Row],[계정평균]], "")</f>
        <v>0.97924123218138392</v>
      </c>
      <c r="N54" s="7" t="str">
        <f>IF(예실[[#This Row],[평균대비배수]]="", "", IF(예실[[#This Row],[평균대비배수]]&gt;=튀는값배수기준, "원천확인", ""))</f>
        <v/>
      </c>
      <c r="O54" s="7" t="str">
        <f>예실[[#This Row],[계정코드]]&amp;"|"&amp;TEXT(예실[[#This Row],[월]], "yyyy-mm")</f>
        <v>5110|2025-11</v>
      </c>
      <c r="P54" s="29" t="str">
        <f>IFERROR(INDEX(보정[보정 값], MATCH(예실[[#This Row],[키]], 보정[키], 0)), "")</f>
        <v/>
      </c>
      <c r="Q54" s="29">
        <f>IF(예실[[#This Row],[보정값]]&lt;&gt;"", 예실[[#This Row],[보정값]], IF(예실[[#This Row],[실적]]="", "", 예실[[#This Row],[실적]]))</f>
        <v>1545885000</v>
      </c>
    </row>
    <row r="55" spans="1:17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 s="5">
        <v>1600000000</v>
      </c>
      <c r="H55" s="5">
        <v>1557701000</v>
      </c>
      <c r="I55" t="s">
        <v>40</v>
      </c>
      <c r="J55" t="s">
        <v>41</v>
      </c>
      <c r="K55">
        <f>COUNTIFS(예실[계정코드], 예실[[#This Row],[계정코드]], 예실[월], 예실[[#This Row],[월]])</f>
        <v>1</v>
      </c>
      <c r="L55">
        <f>AVERAGEIFS(예실[실적], 예실[계정코드], 예실[[#This Row],[계정코드]])</f>
        <v>1578655952.3809524</v>
      </c>
      <c r="M55" s="7">
        <f>IF(ISNUMBER(예실[[#This Row],[실적]]), 예실[[#This Row],[실적]]/예실[[#This Row],[계정평균]], "")</f>
        <v>0.98672608027775288</v>
      </c>
      <c r="N55" s="7" t="str">
        <f>IF(예실[[#This Row],[평균대비배수]]="", "", IF(예실[[#This Row],[평균대비배수]]&gt;=튀는값배수기준, "원천확인", ""))</f>
        <v/>
      </c>
      <c r="O55" s="7" t="str">
        <f>예실[[#This Row],[계정코드]]&amp;"|"&amp;TEXT(예실[[#This Row],[월]], "yyyy-mm")</f>
        <v>5110|2025-12</v>
      </c>
      <c r="P55" s="29" t="str">
        <f>IFERROR(INDEX(보정[보정 값], MATCH(예실[[#This Row],[키]], 보정[키], 0)), "")</f>
        <v/>
      </c>
      <c r="Q55" s="29">
        <f>IF(예실[[#This Row],[보정값]]&lt;&gt;"", 예실[[#This Row],[보정값]], IF(예실[[#This Row],[실적]]="", "", 예실[[#This Row],[실적]]))</f>
        <v>1557701000</v>
      </c>
    </row>
    <row r="56" spans="1:17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 s="5">
        <v>1600000000</v>
      </c>
      <c r="H56" s="5">
        <v>1611436000</v>
      </c>
      <c r="I56" t="s">
        <v>40</v>
      </c>
      <c r="J56" t="s">
        <v>41</v>
      </c>
      <c r="K56">
        <f>COUNTIFS(예실[계정코드], 예실[[#This Row],[계정코드]], 예실[월], 예실[[#This Row],[월]])</f>
        <v>1</v>
      </c>
      <c r="L56">
        <f>AVERAGEIFS(예실[실적], 예실[계정코드], 예실[[#This Row],[계정코드]])</f>
        <v>1578655952.3809524</v>
      </c>
      <c r="M56" s="7">
        <f>IF(ISNUMBER(예실[[#This Row],[실적]]), 예실[[#This Row],[실적]]/예실[[#This Row],[계정평균]], "")</f>
        <v>1.020764529199417</v>
      </c>
      <c r="N56" s="7" t="str">
        <f>IF(예실[[#This Row],[평균대비배수]]="", "", IF(예실[[#This Row],[평균대비배수]]&gt;=튀는값배수기준, "원천확인", ""))</f>
        <v/>
      </c>
      <c r="O56" s="7" t="str">
        <f>예실[[#This Row],[계정코드]]&amp;"|"&amp;TEXT(예실[[#This Row],[월]], "yyyy-mm")</f>
        <v>5110|2026-01</v>
      </c>
      <c r="P56" s="29" t="str">
        <f>IFERROR(INDEX(보정[보정 값], MATCH(예실[[#This Row],[키]], 보정[키], 0)), "")</f>
        <v/>
      </c>
      <c r="Q56" s="29">
        <f>IF(예실[[#This Row],[보정값]]&lt;&gt;"", 예실[[#This Row],[보정값]], IF(예실[[#This Row],[실적]]="", "", 예실[[#This Row],[실적]]))</f>
        <v>1611436000</v>
      </c>
    </row>
    <row r="57" spans="1:17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 s="5">
        <v>1600000000</v>
      </c>
      <c r="H57" s="5">
        <v>1605436000</v>
      </c>
      <c r="I57" t="s">
        <v>40</v>
      </c>
      <c r="J57" t="s">
        <v>41</v>
      </c>
      <c r="K57">
        <f>COUNTIFS(예실[계정코드], 예실[[#This Row],[계정코드]], 예실[월], 예실[[#This Row],[월]])</f>
        <v>1</v>
      </c>
      <c r="L57">
        <f>AVERAGEIFS(예실[실적], 예실[계정코드], 예실[[#This Row],[계정코드]])</f>
        <v>1578655952.3809524</v>
      </c>
      <c r="M57" s="7">
        <f>IF(ISNUMBER(예실[[#This Row],[실적]]), 예실[[#This Row],[실적]]/예실[[#This Row],[계정평균]], "")</f>
        <v>1.0169638277286812</v>
      </c>
      <c r="N57" s="7" t="str">
        <f>IF(예실[[#This Row],[평균대비배수]]="", "", IF(예실[[#This Row],[평균대비배수]]&gt;=튀는값배수기준, "원천확인", ""))</f>
        <v/>
      </c>
      <c r="O57" s="7" t="str">
        <f>예실[[#This Row],[계정코드]]&amp;"|"&amp;TEXT(예실[[#This Row],[월]], "yyyy-mm")</f>
        <v>5110|2026-02</v>
      </c>
      <c r="P57" s="29" t="str">
        <f>IFERROR(INDEX(보정[보정 값], MATCH(예실[[#This Row],[키]], 보정[키], 0)), "")</f>
        <v/>
      </c>
      <c r="Q57" s="29">
        <f>IF(예실[[#This Row],[보정값]]&lt;&gt;"", 예실[[#This Row],[보정값]], IF(예실[[#This Row],[실적]]="", "", 예실[[#This Row],[실적]]))</f>
        <v>1605436000</v>
      </c>
    </row>
    <row r="58" spans="1:17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 s="5">
        <v>1600000000</v>
      </c>
      <c r="H58" s="5">
        <v>1604700000</v>
      </c>
      <c r="I58" t="s">
        <v>40</v>
      </c>
      <c r="J58" t="s">
        <v>41</v>
      </c>
      <c r="K58">
        <f>COUNTIFS(예실[계정코드], 예실[[#This Row],[계정코드]], 예실[월], 예실[[#This Row],[월]])</f>
        <v>1</v>
      </c>
      <c r="L58">
        <f>AVERAGEIFS(예실[실적], 예실[계정코드], 예실[[#This Row],[계정코드]])</f>
        <v>1578655952.3809524</v>
      </c>
      <c r="M58" s="7">
        <f>IF(ISNUMBER(예실[[#This Row],[실적]]), 예실[[#This Row],[실적]]/예실[[#This Row],[계정평균]], "")</f>
        <v>1.0164976083482709</v>
      </c>
      <c r="N58" s="7" t="str">
        <f>IF(예실[[#This Row],[평균대비배수]]="", "", IF(예실[[#This Row],[평균대비배수]]&gt;=튀는값배수기준, "원천확인", ""))</f>
        <v/>
      </c>
      <c r="O58" s="7" t="str">
        <f>예실[[#This Row],[계정코드]]&amp;"|"&amp;TEXT(예실[[#This Row],[월]], "yyyy-mm")</f>
        <v>5110|2026-03</v>
      </c>
      <c r="P58" s="29" t="str">
        <f>IFERROR(INDEX(보정[보정 값], MATCH(예실[[#This Row],[키]], 보정[키], 0)), "")</f>
        <v/>
      </c>
      <c r="Q58" s="29">
        <f>IF(예실[[#This Row],[보정값]]&lt;&gt;"", 예실[[#This Row],[보정값]], IF(예실[[#This Row],[실적]]="", "", 예실[[#This Row],[실적]]))</f>
        <v>1604700000</v>
      </c>
    </row>
    <row r="59" spans="1:17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 s="5">
        <v>1600000000</v>
      </c>
      <c r="H59" s="5">
        <v>1628084000</v>
      </c>
      <c r="I59" t="s">
        <v>40</v>
      </c>
      <c r="J59" t="s">
        <v>41</v>
      </c>
      <c r="K59">
        <f>COUNTIFS(예실[계정코드], 예실[[#This Row],[계정코드]], 예실[월], 예실[[#This Row],[월]])</f>
        <v>1</v>
      </c>
      <c r="L59">
        <f>AVERAGEIFS(예실[실적], 예실[계정코드], 예실[[#This Row],[계정코드]])</f>
        <v>1578655952.3809524</v>
      </c>
      <c r="M59" s="7">
        <f>IF(ISNUMBER(예실[[#This Row],[실적]]), 예실[[#This Row],[실적]]/예실[[#This Row],[계정평균]], "")</f>
        <v>1.0313102088802184</v>
      </c>
      <c r="N59" s="7" t="str">
        <f>IF(예실[[#This Row],[평균대비배수]]="", "", IF(예실[[#This Row],[평균대비배수]]&gt;=튀는값배수기준, "원천확인", ""))</f>
        <v/>
      </c>
      <c r="O59" s="7" t="str">
        <f>예실[[#This Row],[계정코드]]&amp;"|"&amp;TEXT(예실[[#This Row],[월]], "yyyy-mm")</f>
        <v>5110|2026-04</v>
      </c>
      <c r="P59" s="29" t="str">
        <f>IFERROR(INDEX(보정[보정 값], MATCH(예실[[#This Row],[키]], 보정[키], 0)), "")</f>
        <v/>
      </c>
      <c r="Q59" s="29">
        <f>IF(예실[[#This Row],[보정값]]&lt;&gt;"", 예실[[#This Row],[보정값]], IF(예실[[#This Row],[실적]]="", "", 예실[[#This Row],[실적]]))</f>
        <v>1628084000</v>
      </c>
    </row>
    <row r="60" spans="1:17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 s="5">
        <v>1600000000</v>
      </c>
      <c r="H60" s="5">
        <v>1604765000</v>
      </c>
      <c r="I60" t="s">
        <v>40</v>
      </c>
      <c r="J60" t="s">
        <v>41</v>
      </c>
      <c r="K60">
        <f>COUNTIFS(예실[계정코드], 예실[[#This Row],[계정코드]], 예실[월], 예실[[#This Row],[월]])</f>
        <v>1</v>
      </c>
      <c r="L60">
        <f>AVERAGEIFS(예실[실적], 예실[계정코드], 예실[[#This Row],[계정코드]])</f>
        <v>1578655952.3809524</v>
      </c>
      <c r="M60" s="7">
        <f>IF(ISNUMBER(예실[[#This Row],[실적]]), 예실[[#This Row],[실적]]/예실[[#This Row],[계정평균]], "")</f>
        <v>1.0165387826142038</v>
      </c>
      <c r="N60" s="7" t="str">
        <f>IF(예실[[#This Row],[평균대비배수]]="", "", IF(예실[[#This Row],[평균대비배수]]&gt;=튀는값배수기준, "원천확인", ""))</f>
        <v/>
      </c>
      <c r="O60" s="7" t="str">
        <f>예실[[#This Row],[계정코드]]&amp;"|"&amp;TEXT(예실[[#This Row],[월]], "yyyy-mm")</f>
        <v>5110|2026-05</v>
      </c>
      <c r="P60" s="29" t="str">
        <f>IFERROR(INDEX(보정[보정 값], MATCH(예실[[#This Row],[키]], 보정[키], 0)), "")</f>
        <v/>
      </c>
      <c r="Q60" s="29">
        <f>IF(예실[[#This Row],[보정값]]&lt;&gt;"", 예실[[#This Row],[보정값]], IF(예실[[#This Row],[실적]]="", "", 예실[[#This Row],[실적]]))</f>
        <v>1604765000</v>
      </c>
    </row>
    <row r="61" spans="1:17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 s="5">
        <v>1600000000</v>
      </c>
      <c r="H61" s="5">
        <v>1621551000</v>
      </c>
      <c r="I61" t="s">
        <v>40</v>
      </c>
      <c r="J61" t="s">
        <v>41</v>
      </c>
      <c r="K61">
        <f>COUNTIFS(예실[계정코드], 예실[[#This Row],[계정코드]], 예실[월], 예실[[#This Row],[월]])</f>
        <v>1</v>
      </c>
      <c r="L61">
        <f>AVERAGEIFS(예실[실적], 예실[계정코드], 예실[[#This Row],[계정코드]])</f>
        <v>1578655952.3809524</v>
      </c>
      <c r="M61" s="7">
        <f>IF(ISNUMBER(예실[[#This Row],[실적]]), 예실[[#This Row],[실적]]/예실[[#This Row],[계정평균]], "")</f>
        <v>1.0271718784288322</v>
      </c>
      <c r="N61" s="7" t="str">
        <f>IF(예실[[#This Row],[평균대비배수]]="", "", IF(예실[[#This Row],[평균대비배수]]&gt;=튀는값배수기준, "원천확인", ""))</f>
        <v/>
      </c>
      <c r="O61" s="7" t="str">
        <f>예실[[#This Row],[계정코드]]&amp;"|"&amp;TEXT(예실[[#This Row],[월]], "yyyy-mm")</f>
        <v>5110|2026-06</v>
      </c>
      <c r="P61" s="29" t="str">
        <f>IFERROR(INDEX(보정[보정 값], MATCH(예실[[#This Row],[키]], 보정[키], 0)), "")</f>
        <v/>
      </c>
      <c r="Q61" s="29">
        <f>IF(예실[[#This Row],[보정값]]&lt;&gt;"", 예실[[#This Row],[보정값]], IF(예실[[#This Row],[실적]]="", "", 예실[[#This Row],[실적]]))</f>
        <v>1621551000</v>
      </c>
    </row>
    <row r="62" spans="1:17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 s="5">
        <v>1600000000</v>
      </c>
      <c r="H62" s="5">
        <v>1669119000</v>
      </c>
      <c r="I62" t="s">
        <v>40</v>
      </c>
      <c r="J62" t="s">
        <v>41</v>
      </c>
      <c r="K62">
        <f>COUNTIFS(예실[계정코드], 예실[[#This Row],[계정코드]], 예실[월], 예실[[#This Row],[월]])</f>
        <v>1</v>
      </c>
      <c r="L62">
        <f>AVERAGEIFS(예실[실적], 예실[계정코드], 예실[[#This Row],[계정코드]])</f>
        <v>1578655952.3809524</v>
      </c>
      <c r="M62" s="7">
        <f>IF(ISNUMBER(예실[[#This Row],[실적]]), 예실[[#This Row],[실적]]/예실[[#This Row],[계정평균]], "")</f>
        <v>1.057303839688825</v>
      </c>
      <c r="N62" s="7" t="str">
        <f>IF(예실[[#This Row],[평균대비배수]]="", "", IF(예실[[#This Row],[평균대비배수]]&gt;=튀는값배수기준, "원천확인", ""))</f>
        <v/>
      </c>
      <c r="O62" s="7" t="str">
        <f>예실[[#This Row],[계정코드]]&amp;"|"&amp;TEXT(예실[[#This Row],[월]], "yyyy-mm")</f>
        <v>5110|2026-07</v>
      </c>
      <c r="P62" s="29" t="str">
        <f>IFERROR(INDEX(보정[보정 값], MATCH(예실[[#This Row],[키]], 보정[키], 0)), "")</f>
        <v/>
      </c>
      <c r="Q62" s="29">
        <f>IF(예실[[#This Row],[보정값]]&lt;&gt;"", 예실[[#This Row],[보정값]], IF(예실[[#This Row],[실적]]="", "", 예실[[#This Row],[실적]]))</f>
        <v>1669119000</v>
      </c>
    </row>
    <row r="63" spans="1:17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 s="5">
        <v>1600000000</v>
      </c>
      <c r="H63" s="5">
        <v>1671879000</v>
      </c>
      <c r="I63" t="s">
        <v>40</v>
      </c>
      <c r="J63" t="s">
        <v>41</v>
      </c>
      <c r="K63">
        <f>COUNTIFS(예실[계정코드], 예실[[#This Row],[계정코드]], 예실[월], 예실[[#This Row],[월]])</f>
        <v>1</v>
      </c>
      <c r="L63">
        <f>AVERAGEIFS(예실[실적], 예실[계정코드], 예실[[#This Row],[계정코드]])</f>
        <v>1578655952.3809524</v>
      </c>
      <c r="M63" s="7">
        <f>IF(ISNUMBER(예실[[#This Row],[실적]]), 예실[[#This Row],[실적]]/예실[[#This Row],[계정평균]], "")</f>
        <v>1.0590521623653635</v>
      </c>
      <c r="N63" s="7" t="str">
        <f>IF(예실[[#This Row],[평균대비배수]]="", "", IF(예실[[#This Row],[평균대비배수]]&gt;=튀는값배수기준, "원천확인", ""))</f>
        <v/>
      </c>
      <c r="O63" s="7" t="str">
        <f>예실[[#This Row],[계정코드]]&amp;"|"&amp;TEXT(예실[[#This Row],[월]], "yyyy-mm")</f>
        <v>5110|2026-08</v>
      </c>
      <c r="P63" s="29" t="str">
        <f>IFERROR(INDEX(보정[보정 값], MATCH(예실[[#This Row],[키]], 보정[키], 0)), "")</f>
        <v/>
      </c>
      <c r="Q63" s="29">
        <f>IF(예실[[#This Row],[보정값]]&lt;&gt;"", 예실[[#This Row],[보정값]], IF(예실[[#This Row],[실적]]="", "", 예실[[#This Row],[실적]]))</f>
        <v>1671879000</v>
      </c>
    </row>
    <row r="64" spans="1:17">
      <c r="A64" t="s">
        <v>38</v>
      </c>
      <c r="B64" t="s">
        <v>39</v>
      </c>
      <c r="C64" s="6">
        <v>46266</v>
      </c>
      <c r="D64">
        <v>2026</v>
      </c>
      <c r="E64">
        <v>9</v>
      </c>
      <c r="F64">
        <v>3</v>
      </c>
      <c r="G64" s="5">
        <v>1600000000</v>
      </c>
      <c r="H64" s="5">
        <v>1654092000</v>
      </c>
      <c r="I64" t="s">
        <v>40</v>
      </c>
      <c r="J64" t="s">
        <v>41</v>
      </c>
      <c r="K64">
        <f>COUNTIFS(예실[계정코드], 예실[[#This Row],[계정코드]], 예실[월], 예실[[#This Row],[월]])</f>
        <v>1</v>
      </c>
      <c r="L64">
        <f>AVERAGEIFS(예실[실적], 예실[계정코드], 예실[[#This Row],[계정코드]])</f>
        <v>1578655952.3809524</v>
      </c>
      <c r="M64" s="7">
        <f>IF(ISNUMBER(예실[[#This Row],[실적]]), 예실[[#This Row],[실적]]/예실[[#This Row],[계정평균]], "")</f>
        <v>1.0477849828553676</v>
      </c>
      <c r="N64" s="7" t="str">
        <f>IF(예실[[#This Row],[평균대비배수]]="", "", IF(예실[[#This Row],[평균대비배수]]&gt;=튀는값배수기준, "원천확인", ""))</f>
        <v/>
      </c>
      <c r="O64" s="7" t="str">
        <f>예실[[#This Row],[계정코드]]&amp;"|"&amp;TEXT(예실[[#This Row],[월]], "yyyy-mm")</f>
        <v>5110|2026-09</v>
      </c>
      <c r="P64" s="29" t="str">
        <f>IFERROR(INDEX(보정[보정 값], MATCH(예실[[#This Row],[키]], 보정[키], 0)), "")</f>
        <v/>
      </c>
      <c r="Q64" s="29">
        <f>IF(예실[[#This Row],[보정값]]&lt;&gt;"", 예실[[#This Row],[보정값]], IF(예실[[#This Row],[실적]]="", "", 예실[[#This Row],[실적]]))</f>
        <v>1654092000</v>
      </c>
    </row>
    <row r="65" spans="1:17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 s="5">
        <v>400000000</v>
      </c>
      <c r="H65" s="5">
        <v>384861000</v>
      </c>
      <c r="I65" t="s">
        <v>40</v>
      </c>
      <c r="J65" t="s">
        <v>44</v>
      </c>
      <c r="K65">
        <f>COUNTIFS(예실[계정코드], 예실[[#This Row],[계정코드]], 예실[월], 예실[[#This Row],[월]])</f>
        <v>1</v>
      </c>
      <c r="L65">
        <f>AVERAGEIFS(예실[실적], 예실[계정코드], 예실[[#This Row],[계정코드]])</f>
        <v>405015809.52380955</v>
      </c>
      <c r="M65" s="7">
        <f>IF(ISNUMBER(예실[[#This Row],[실적]]), 예실[[#This Row],[실적]]/예실[[#This Row],[계정평균]], "")</f>
        <v>0.95023698075513097</v>
      </c>
      <c r="N65" s="7" t="str">
        <f>IF(예실[[#This Row],[평균대비배수]]="", "", IF(예실[[#This Row],[평균대비배수]]&gt;=튀는값배수기준, "원천확인", ""))</f>
        <v/>
      </c>
      <c r="O65" s="7" t="str">
        <f>예실[[#This Row],[계정코드]]&amp;"|"&amp;TEXT(예실[[#This Row],[월]], "yyyy-mm")</f>
        <v>5120|2025-01</v>
      </c>
      <c r="P65" s="29" t="str">
        <f>IFERROR(INDEX(보정[보정 값], MATCH(예실[[#This Row],[키]], 보정[키], 0)), "")</f>
        <v/>
      </c>
      <c r="Q65" s="29">
        <f>IF(예실[[#This Row],[보정값]]&lt;&gt;"", 예실[[#This Row],[보정값]], IF(예실[[#This Row],[실적]]="", "", 예실[[#This Row],[실적]]))</f>
        <v>384861000</v>
      </c>
    </row>
    <row r="66" spans="1:17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 s="5">
        <v>400000000</v>
      </c>
      <c r="H66" s="5">
        <v>375617000</v>
      </c>
      <c r="I66" t="s">
        <v>40</v>
      </c>
      <c r="J66" t="s">
        <v>44</v>
      </c>
      <c r="K66">
        <f>COUNTIFS(예실[계정코드], 예실[[#This Row],[계정코드]], 예실[월], 예실[[#This Row],[월]])</f>
        <v>1</v>
      </c>
      <c r="L66">
        <f>AVERAGEIFS(예실[실적], 예실[계정코드], 예실[[#This Row],[계정코드]])</f>
        <v>405015809.52380955</v>
      </c>
      <c r="M66" s="7">
        <f>IF(ISNUMBER(예실[[#This Row],[실적]]), 예실[[#This Row],[실적]]/예실[[#This Row],[계정평균]], "")</f>
        <v>0.92741318034381248</v>
      </c>
      <c r="N66" s="7" t="str">
        <f>IF(예실[[#This Row],[평균대비배수]]="", "", IF(예실[[#This Row],[평균대비배수]]&gt;=튀는값배수기준, "원천확인", ""))</f>
        <v/>
      </c>
      <c r="O66" s="7" t="str">
        <f>예실[[#This Row],[계정코드]]&amp;"|"&amp;TEXT(예실[[#This Row],[월]], "yyyy-mm")</f>
        <v>5120|2025-02</v>
      </c>
      <c r="P66" s="29" t="str">
        <f>IFERROR(INDEX(보정[보정 값], MATCH(예실[[#This Row],[키]], 보정[키], 0)), "")</f>
        <v/>
      </c>
      <c r="Q66" s="29">
        <f>IF(예실[[#This Row],[보정값]]&lt;&gt;"", 예실[[#This Row],[보정값]], IF(예실[[#This Row],[실적]]="", "", 예실[[#This Row],[실적]]))</f>
        <v>375617000</v>
      </c>
    </row>
    <row r="67" spans="1:17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 s="5">
        <v>400000000</v>
      </c>
      <c r="H67" s="5">
        <v>376406000</v>
      </c>
      <c r="I67" t="s">
        <v>40</v>
      </c>
      <c r="J67" t="s">
        <v>44</v>
      </c>
      <c r="K67">
        <f>COUNTIFS(예실[계정코드], 예실[[#This Row],[계정코드]], 예실[월], 예실[[#This Row],[월]])</f>
        <v>1</v>
      </c>
      <c r="L67">
        <f>AVERAGEIFS(예실[실적], 예실[계정코드], 예실[[#This Row],[계정코드]])</f>
        <v>405015809.52380955</v>
      </c>
      <c r="M67" s="7">
        <f>IF(ISNUMBER(예실[[#This Row],[실적]]), 예실[[#This Row],[실적]]/예실[[#This Row],[계정평균]], "")</f>
        <v>0.92936125244728829</v>
      </c>
      <c r="N67" s="7" t="str">
        <f>IF(예실[[#This Row],[평균대비배수]]="", "", IF(예실[[#This Row],[평균대비배수]]&gt;=튀는값배수기준, "원천확인", ""))</f>
        <v/>
      </c>
      <c r="O67" s="7" t="str">
        <f>예실[[#This Row],[계정코드]]&amp;"|"&amp;TEXT(예실[[#This Row],[월]], "yyyy-mm")</f>
        <v>5120|2025-03</v>
      </c>
      <c r="P67" s="29" t="str">
        <f>IFERROR(INDEX(보정[보정 값], MATCH(예실[[#This Row],[키]], 보정[키], 0)), "")</f>
        <v/>
      </c>
      <c r="Q67" s="29">
        <f>IF(예실[[#This Row],[보정값]]&lt;&gt;"", 예실[[#This Row],[보정값]], IF(예실[[#This Row],[실적]]="", "", 예실[[#This Row],[실적]]))</f>
        <v>376406000</v>
      </c>
    </row>
    <row r="68" spans="1:17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 s="5">
        <v>400000000</v>
      </c>
      <c r="H68" s="5">
        <v>381327000</v>
      </c>
      <c r="I68" t="s">
        <v>40</v>
      </c>
      <c r="J68" t="s">
        <v>44</v>
      </c>
      <c r="K68">
        <f>COUNTIFS(예실[계정코드], 예실[[#This Row],[계정코드]], 예실[월], 예실[[#This Row],[월]])</f>
        <v>1</v>
      </c>
      <c r="L68">
        <f>AVERAGEIFS(예실[실적], 예실[계정코드], 예실[[#This Row],[계정코드]])</f>
        <v>405015809.52380955</v>
      </c>
      <c r="M68" s="7">
        <f>IF(ISNUMBER(예실[[#This Row],[실적]]), 예실[[#This Row],[실적]]/예실[[#This Row],[계정평균]], "")</f>
        <v>0.94151139543994278</v>
      </c>
      <c r="N68" s="7" t="str">
        <f>IF(예실[[#This Row],[평균대비배수]]="", "", IF(예실[[#This Row],[평균대비배수]]&gt;=튀는값배수기준, "원천확인", ""))</f>
        <v/>
      </c>
      <c r="O68" s="7" t="str">
        <f>예실[[#This Row],[계정코드]]&amp;"|"&amp;TEXT(예실[[#This Row],[월]], "yyyy-mm")</f>
        <v>5120|2025-04</v>
      </c>
      <c r="P68" s="29" t="str">
        <f>IFERROR(INDEX(보정[보정 값], MATCH(예실[[#This Row],[키]], 보정[키], 0)), "")</f>
        <v/>
      </c>
      <c r="Q68" s="29">
        <f>IF(예실[[#This Row],[보정값]]&lt;&gt;"", 예실[[#This Row],[보정값]], IF(예실[[#This Row],[실적]]="", "", 예실[[#This Row],[실적]]))</f>
        <v>381327000</v>
      </c>
    </row>
    <row r="69" spans="1:17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 s="5">
        <v>400000000</v>
      </c>
      <c r="H69" s="5">
        <v>377915000</v>
      </c>
      <c r="I69" t="s">
        <v>40</v>
      </c>
      <c r="J69" t="s">
        <v>44</v>
      </c>
      <c r="K69">
        <f>COUNTIFS(예실[계정코드], 예실[[#This Row],[계정코드]], 예실[월], 예실[[#This Row],[월]])</f>
        <v>1</v>
      </c>
      <c r="L69">
        <f>AVERAGEIFS(예실[실적], 예실[계정코드], 예실[[#This Row],[계정코드]])</f>
        <v>405015809.52380955</v>
      </c>
      <c r="M69" s="7">
        <f>IF(ISNUMBER(예실[[#This Row],[실적]]), 예실[[#This Row],[실적]]/예실[[#This Row],[계정평균]], "")</f>
        <v>0.93308703293416406</v>
      </c>
      <c r="N69" s="7" t="str">
        <f>IF(예실[[#This Row],[평균대비배수]]="", "", IF(예실[[#This Row],[평균대비배수]]&gt;=튀는값배수기준, "원천확인", ""))</f>
        <v/>
      </c>
      <c r="O69" s="7" t="str">
        <f>예실[[#This Row],[계정코드]]&amp;"|"&amp;TEXT(예실[[#This Row],[월]], "yyyy-mm")</f>
        <v>5120|2025-05</v>
      </c>
      <c r="P69" s="29" t="str">
        <f>IFERROR(INDEX(보정[보정 값], MATCH(예실[[#This Row],[키]], 보정[키], 0)), "")</f>
        <v/>
      </c>
      <c r="Q69" s="29">
        <f>IF(예실[[#This Row],[보정값]]&lt;&gt;"", 예실[[#This Row],[보정값]], IF(예실[[#This Row],[실적]]="", "", 예실[[#This Row],[실적]]))</f>
        <v>377915000</v>
      </c>
    </row>
    <row r="70" spans="1:17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 s="5">
        <v>400000000</v>
      </c>
      <c r="H70" s="5">
        <v>379319000</v>
      </c>
      <c r="I70" t="s">
        <v>40</v>
      </c>
      <c r="J70" t="s">
        <v>44</v>
      </c>
      <c r="K70">
        <f>COUNTIFS(예실[계정코드], 예실[[#This Row],[계정코드]], 예실[월], 예실[[#This Row],[월]])</f>
        <v>1</v>
      </c>
      <c r="L70">
        <f>AVERAGEIFS(예실[실적], 예실[계정코드], 예실[[#This Row],[계정코드]])</f>
        <v>405015809.52380955</v>
      </c>
      <c r="M70" s="7">
        <f>IF(ISNUMBER(예실[[#This Row],[실적]]), 예실[[#This Row],[실적]]/예실[[#This Row],[계정평균]], "")</f>
        <v>0.93655356428179404</v>
      </c>
      <c r="N70" s="7" t="str">
        <f>IF(예실[[#This Row],[평균대비배수]]="", "", IF(예실[[#This Row],[평균대비배수]]&gt;=튀는값배수기준, "원천확인", ""))</f>
        <v/>
      </c>
      <c r="O70" s="7" t="str">
        <f>예실[[#This Row],[계정코드]]&amp;"|"&amp;TEXT(예실[[#This Row],[월]], "yyyy-mm")</f>
        <v>5120|2025-06</v>
      </c>
      <c r="P70" s="29" t="str">
        <f>IFERROR(INDEX(보정[보정 값], MATCH(예실[[#This Row],[키]], 보정[키], 0)), "")</f>
        <v/>
      </c>
      <c r="Q70" s="29">
        <f>IF(예실[[#This Row],[보정값]]&lt;&gt;"", 예실[[#This Row],[보정값]], IF(예실[[#This Row],[실적]]="", "", 예실[[#This Row],[실적]]))</f>
        <v>379319000</v>
      </c>
    </row>
    <row r="71" spans="1:17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 s="5">
        <v>400000000</v>
      </c>
      <c r="H71" s="5">
        <v>375729000</v>
      </c>
      <c r="I71" t="s">
        <v>40</v>
      </c>
      <c r="J71" t="s">
        <v>44</v>
      </c>
      <c r="K71">
        <f>COUNTIFS(예실[계정코드], 예실[[#This Row],[계정코드]], 예실[월], 예실[[#This Row],[월]])</f>
        <v>1</v>
      </c>
      <c r="L71">
        <f>AVERAGEIFS(예실[실적], 예실[계정코드], 예실[[#This Row],[계정코드]])</f>
        <v>405015809.52380955</v>
      </c>
      <c r="M71" s="7">
        <f>IF(ISNUMBER(예실[[#This Row],[실적]]), 예실[[#This Row],[실적]]/예실[[#This Row],[계정평균]], "")</f>
        <v>0.92768971275900802</v>
      </c>
      <c r="N71" s="7" t="str">
        <f>IF(예실[[#This Row],[평균대비배수]]="", "", IF(예실[[#This Row],[평균대비배수]]&gt;=튀는값배수기준, "원천확인", ""))</f>
        <v/>
      </c>
      <c r="O71" s="7" t="str">
        <f>예실[[#This Row],[계정코드]]&amp;"|"&amp;TEXT(예실[[#This Row],[월]], "yyyy-mm")</f>
        <v>5120|2025-07</v>
      </c>
      <c r="P71" s="29" t="str">
        <f>IFERROR(INDEX(보정[보정 값], MATCH(예실[[#This Row],[키]], 보정[키], 0)), "")</f>
        <v/>
      </c>
      <c r="Q71" s="29">
        <f>IF(예실[[#This Row],[보정값]]&lt;&gt;"", 예실[[#This Row],[보정값]], IF(예실[[#This Row],[실적]]="", "", 예실[[#This Row],[실적]]))</f>
        <v>375729000</v>
      </c>
    </row>
    <row r="72" spans="1:17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 s="5">
        <v>400000000</v>
      </c>
      <c r="H72" s="5">
        <v>382681000</v>
      </c>
      <c r="I72" t="s">
        <v>40</v>
      </c>
      <c r="J72" t="s">
        <v>44</v>
      </c>
      <c r="K72">
        <f>COUNTIFS(예실[계정코드], 예실[[#This Row],[계정코드]], 예실[월], 예실[[#This Row],[월]])</f>
        <v>1</v>
      </c>
      <c r="L72">
        <f>AVERAGEIFS(예실[실적], 예실[계정코드], 예실[[#This Row],[계정코드]])</f>
        <v>405015809.52380955</v>
      </c>
      <c r="M72" s="7">
        <f>IF(ISNUMBER(예실[[#This Row],[실적]]), 예실[[#This Row],[실적]]/예실[[#This Row],[계정평균]], "")</f>
        <v>0.94485447481650331</v>
      </c>
      <c r="N72" s="7" t="str">
        <f>IF(예실[[#This Row],[평균대비배수]]="", "", IF(예실[[#This Row],[평균대비배수]]&gt;=튀는값배수기준, "원천확인", ""))</f>
        <v/>
      </c>
      <c r="O72" s="7" t="str">
        <f>예실[[#This Row],[계정코드]]&amp;"|"&amp;TEXT(예실[[#This Row],[월]], "yyyy-mm")</f>
        <v>5120|2025-08</v>
      </c>
      <c r="P72" s="29" t="str">
        <f>IFERROR(INDEX(보정[보정 값], MATCH(예실[[#This Row],[키]], 보정[키], 0)), "")</f>
        <v/>
      </c>
      <c r="Q72" s="29">
        <f>IF(예실[[#This Row],[보정값]]&lt;&gt;"", 예실[[#This Row],[보정값]], IF(예실[[#This Row],[실적]]="", "", 예실[[#This Row],[실적]]))</f>
        <v>382681000</v>
      </c>
    </row>
    <row r="73" spans="1:17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 s="5">
        <v>400000000</v>
      </c>
      <c r="H73" s="5">
        <v>381109000</v>
      </c>
      <c r="I73" t="s">
        <v>40</v>
      </c>
      <c r="J73" t="s">
        <v>44</v>
      </c>
      <c r="K73">
        <f>COUNTIFS(예실[계정코드], 예실[[#This Row],[계정코드]], 예실[월], 예실[[#This Row],[월]])</f>
        <v>1</v>
      </c>
      <c r="L73">
        <f>AVERAGEIFS(예실[실적], 예실[계정코드], 예실[[#This Row],[계정코드]])</f>
        <v>405015809.52380955</v>
      </c>
      <c r="M73" s="7">
        <f>IF(ISNUMBER(예실[[#This Row],[실적]]), 예실[[#This Row],[실적]]/예실[[#This Row],[계정평균]], "")</f>
        <v>0.94097314484607997</v>
      </c>
      <c r="N73" s="7" t="str">
        <f>IF(예실[[#This Row],[평균대비배수]]="", "", IF(예실[[#This Row],[평균대비배수]]&gt;=튀는값배수기준, "원천확인", ""))</f>
        <v/>
      </c>
      <c r="O73" s="7" t="str">
        <f>예실[[#This Row],[계정코드]]&amp;"|"&amp;TEXT(예실[[#This Row],[월]], "yyyy-mm")</f>
        <v>5120|2025-09</v>
      </c>
      <c r="P73" s="29" t="str">
        <f>IFERROR(INDEX(보정[보정 값], MATCH(예실[[#This Row],[키]], 보정[키], 0)), "")</f>
        <v/>
      </c>
      <c r="Q73" s="29">
        <f>IF(예실[[#This Row],[보정값]]&lt;&gt;"", 예실[[#This Row],[보정값]], IF(예실[[#This Row],[실적]]="", "", 예실[[#This Row],[실적]]))</f>
        <v>381109000</v>
      </c>
    </row>
    <row r="74" spans="1:17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 s="5">
        <v>400000000</v>
      </c>
      <c r="H74" s="5">
        <v>381239000</v>
      </c>
      <c r="I74" t="s">
        <v>40</v>
      </c>
      <c r="J74" t="s">
        <v>44</v>
      </c>
      <c r="K74">
        <f>COUNTIFS(예실[계정코드], 예실[[#This Row],[계정코드]], 예실[월], 예실[[#This Row],[월]])</f>
        <v>1</v>
      </c>
      <c r="L74">
        <f>AVERAGEIFS(예실[실적], 예실[계정코드], 예실[[#This Row],[계정코드]])</f>
        <v>405015809.52380955</v>
      </c>
      <c r="M74" s="7">
        <f>IF(ISNUMBER(예실[[#This Row],[실적]]), 예실[[#This Row],[실적]]/예실[[#This Row],[계정평균]], "")</f>
        <v>0.94129411997086054</v>
      </c>
      <c r="N74" s="7" t="str">
        <f>IF(예실[[#This Row],[평균대비배수]]="", "", IF(예실[[#This Row],[평균대비배수]]&gt;=튀는값배수기준, "원천확인", ""))</f>
        <v/>
      </c>
      <c r="O74" s="7" t="str">
        <f>예실[[#This Row],[계정코드]]&amp;"|"&amp;TEXT(예실[[#This Row],[월]], "yyyy-mm")</f>
        <v>5120|2025-10</v>
      </c>
      <c r="P74" s="29" t="str">
        <f>IFERROR(INDEX(보정[보정 값], MATCH(예실[[#This Row],[키]], 보정[키], 0)), "")</f>
        <v/>
      </c>
      <c r="Q74" s="29">
        <f>IF(예실[[#This Row],[보정값]]&lt;&gt;"", 예실[[#This Row],[보정값]], IF(예실[[#This Row],[실적]]="", "", 예실[[#This Row],[실적]]))</f>
        <v>381239000</v>
      </c>
    </row>
    <row r="75" spans="1:17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 s="5">
        <v>400000000</v>
      </c>
      <c r="H75" s="5">
        <v>376670000</v>
      </c>
      <c r="I75" t="s">
        <v>40</v>
      </c>
      <c r="J75" t="s">
        <v>44</v>
      </c>
      <c r="K75">
        <f>COUNTIFS(예실[계정코드], 예실[[#This Row],[계정코드]], 예실[월], 예실[[#This Row],[월]])</f>
        <v>1</v>
      </c>
      <c r="L75">
        <f>AVERAGEIFS(예실[실적], 예실[계정코드], 예실[[#This Row],[계정코드]])</f>
        <v>405015809.52380955</v>
      </c>
      <c r="M75" s="7">
        <f>IF(ISNUMBER(예실[[#This Row],[실적]]), 예실[[#This Row],[실적]]/예실[[#This Row],[계정평균]], "")</f>
        <v>0.93001307885453499</v>
      </c>
      <c r="N75" s="7" t="str">
        <f>IF(예실[[#This Row],[평균대비배수]]="", "", IF(예실[[#This Row],[평균대비배수]]&gt;=튀는값배수기준, "원천확인", ""))</f>
        <v/>
      </c>
      <c r="O75" s="7" t="str">
        <f>예실[[#This Row],[계정코드]]&amp;"|"&amp;TEXT(예실[[#This Row],[월]], "yyyy-mm")</f>
        <v>5120|2025-11</v>
      </c>
      <c r="P75" s="29" t="str">
        <f>IFERROR(INDEX(보정[보정 값], MATCH(예실[[#This Row],[키]], 보정[키], 0)), "")</f>
        <v/>
      </c>
      <c r="Q75" s="29">
        <f>IF(예실[[#This Row],[보정값]]&lt;&gt;"", 예실[[#This Row],[보정값]], IF(예실[[#This Row],[실적]]="", "", 예실[[#This Row],[실적]]))</f>
        <v>376670000</v>
      </c>
    </row>
    <row r="76" spans="1:17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 s="5">
        <v>400000000</v>
      </c>
      <c r="H76" s="5">
        <v>379699000</v>
      </c>
      <c r="I76" t="s">
        <v>40</v>
      </c>
      <c r="J76" t="s">
        <v>44</v>
      </c>
      <c r="K76">
        <f>COUNTIFS(예실[계정코드], 예실[[#This Row],[계정코드]], 예실[월], 예실[[#This Row],[월]])</f>
        <v>1</v>
      </c>
      <c r="L76">
        <f>AVERAGEIFS(예실[실적], 예실[계정코드], 예실[[#This Row],[계정코드]])</f>
        <v>405015809.52380955</v>
      </c>
      <c r="M76" s="7">
        <f>IF(ISNUMBER(예실[[#This Row],[실적]]), 예실[[#This Row],[실적]]/예실[[#This Row],[계정평균]], "")</f>
        <v>0.93749179926192172</v>
      </c>
      <c r="N76" s="7" t="str">
        <f>IF(예실[[#This Row],[평균대비배수]]="", "", IF(예실[[#This Row],[평균대비배수]]&gt;=튀는값배수기준, "원천확인", ""))</f>
        <v/>
      </c>
      <c r="O76" s="7" t="str">
        <f>예실[[#This Row],[계정코드]]&amp;"|"&amp;TEXT(예실[[#This Row],[월]], "yyyy-mm")</f>
        <v>5120|2025-12</v>
      </c>
      <c r="P76" s="29" t="str">
        <f>IFERROR(INDEX(보정[보정 값], MATCH(예실[[#This Row],[키]], 보정[키], 0)), "")</f>
        <v/>
      </c>
      <c r="Q76" s="29">
        <f>IF(예실[[#This Row],[보정값]]&lt;&gt;"", 예실[[#This Row],[보정값]], IF(예실[[#This Row],[실적]]="", "", 예실[[#This Row],[실적]]))</f>
        <v>379699000</v>
      </c>
    </row>
    <row r="77" spans="1:17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 s="5">
        <v>460000000</v>
      </c>
      <c r="H77" s="5">
        <v>441959000</v>
      </c>
      <c r="I77" t="s">
        <v>40</v>
      </c>
      <c r="J77" t="s">
        <v>44</v>
      </c>
      <c r="K77">
        <f>COUNTIFS(예실[계정코드], 예실[[#This Row],[계정코드]], 예실[월], 예실[[#This Row],[월]])</f>
        <v>1</v>
      </c>
      <c r="L77">
        <f>AVERAGEIFS(예실[실적], 예실[계정코드], 예실[[#This Row],[계정코드]])</f>
        <v>405015809.52380955</v>
      </c>
      <c r="M77" s="7">
        <f>IF(ISNUMBER(예실[[#This Row],[실적]]), 예실[[#This Row],[실적]]/예실[[#This Row],[계정평균]], "")</f>
        <v>1.091214193637591</v>
      </c>
      <c r="N77" s="7" t="str">
        <f>IF(예실[[#This Row],[평균대비배수]]="", "", IF(예실[[#This Row],[평균대비배수]]&gt;=튀는값배수기준, "원천확인", ""))</f>
        <v/>
      </c>
      <c r="O77" s="7" t="str">
        <f>예실[[#This Row],[계정코드]]&amp;"|"&amp;TEXT(예실[[#This Row],[월]], "yyyy-mm")</f>
        <v>5120|2026-01</v>
      </c>
      <c r="P77" s="29" t="str">
        <f>IFERROR(INDEX(보정[보정 값], MATCH(예실[[#This Row],[키]], 보정[키], 0)), "")</f>
        <v/>
      </c>
      <c r="Q77" s="29">
        <f>IF(예실[[#This Row],[보정값]]&lt;&gt;"", 예실[[#This Row],[보정값]], IF(예실[[#This Row],[실적]]="", "", 예실[[#This Row],[실적]]))</f>
        <v>441959000</v>
      </c>
    </row>
    <row r="78" spans="1:17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 s="5">
        <v>460000000</v>
      </c>
      <c r="H78" s="5">
        <v>433737000</v>
      </c>
      <c r="I78" t="s">
        <v>40</v>
      </c>
      <c r="J78" t="s">
        <v>44</v>
      </c>
      <c r="K78">
        <f>COUNTIFS(예실[계정코드], 예실[[#This Row],[계정코드]], 예실[월], 예실[[#This Row],[월]])</f>
        <v>1</v>
      </c>
      <c r="L78">
        <f>AVERAGEIFS(예실[실적], 예실[계정코드], 예실[[#This Row],[계정코드]])</f>
        <v>405015809.52380955</v>
      </c>
      <c r="M78" s="7">
        <f>IF(ISNUMBER(예실[[#This Row],[실적]]), 예실[[#This Row],[실적]]/예실[[#This Row],[계정평균]], "")</f>
        <v>1.0709137515149321</v>
      </c>
      <c r="N78" s="7" t="str">
        <f>IF(예실[[#This Row],[평균대비배수]]="", "", IF(예실[[#This Row],[평균대비배수]]&gt;=튀는값배수기준, "원천확인", ""))</f>
        <v/>
      </c>
      <c r="O78" s="7" t="str">
        <f>예실[[#This Row],[계정코드]]&amp;"|"&amp;TEXT(예실[[#This Row],[월]], "yyyy-mm")</f>
        <v>5120|2026-02</v>
      </c>
      <c r="P78" s="29" t="str">
        <f>IFERROR(INDEX(보정[보정 값], MATCH(예실[[#This Row],[키]], 보정[키], 0)), "")</f>
        <v/>
      </c>
      <c r="Q78" s="29">
        <f>IF(예실[[#This Row],[보정값]]&lt;&gt;"", 예실[[#This Row],[보정값]], IF(예실[[#This Row],[실적]]="", "", 예실[[#This Row],[실적]]))</f>
        <v>433737000</v>
      </c>
    </row>
    <row r="79" spans="1:17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 s="5">
        <v>460000000</v>
      </c>
      <c r="H79" s="5">
        <v>439850000</v>
      </c>
      <c r="I79" t="s">
        <v>40</v>
      </c>
      <c r="J79" t="s">
        <v>44</v>
      </c>
      <c r="K79">
        <f>COUNTIFS(예실[계정코드], 예실[[#This Row],[계정코드]], 예실[월], 예실[[#This Row],[월]])</f>
        <v>1</v>
      </c>
      <c r="L79">
        <f>AVERAGEIFS(예실[실적], 예실[계정코드], 예실[[#This Row],[계정코드]])</f>
        <v>405015809.52380955</v>
      </c>
      <c r="M79" s="7">
        <f>IF(ISNUMBER(예실[[#This Row],[실적]]), 예실[[#This Row],[실적]]/예실[[#This Row],[계정평균]], "")</f>
        <v>1.0860069894978819</v>
      </c>
      <c r="N79" s="7" t="str">
        <f>IF(예실[[#This Row],[평균대비배수]]="", "", IF(예실[[#This Row],[평균대비배수]]&gt;=튀는값배수기준, "원천확인", ""))</f>
        <v/>
      </c>
      <c r="O79" s="7" t="str">
        <f>예실[[#This Row],[계정코드]]&amp;"|"&amp;TEXT(예실[[#This Row],[월]], "yyyy-mm")</f>
        <v>5120|2026-03</v>
      </c>
      <c r="P79" s="29" t="str">
        <f>IFERROR(INDEX(보정[보정 값], MATCH(예실[[#This Row],[키]], 보정[키], 0)), "")</f>
        <v/>
      </c>
      <c r="Q79" s="29">
        <f>IF(예실[[#This Row],[보정값]]&lt;&gt;"", 예실[[#This Row],[보정값]], IF(예실[[#This Row],[실적]]="", "", 예실[[#This Row],[실적]]))</f>
        <v>439850000</v>
      </c>
    </row>
    <row r="80" spans="1:17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 s="5">
        <v>460000000</v>
      </c>
      <c r="H80" s="5">
        <v>434243000</v>
      </c>
      <c r="I80" t="s">
        <v>40</v>
      </c>
      <c r="J80" t="s">
        <v>44</v>
      </c>
      <c r="K80">
        <f>COUNTIFS(예실[계정코드], 예실[[#This Row],[계정코드]], 예실[월], 예실[[#This Row],[월]])</f>
        <v>1</v>
      </c>
      <c r="L80">
        <f>AVERAGEIFS(예실[실적], 예실[계정코드], 예실[[#This Row],[계정코드]])</f>
        <v>405015809.52380955</v>
      </c>
      <c r="M80" s="7">
        <f>IF(ISNUMBER(예실[[#This Row],[실적]]), 예실[[#This Row],[실적]]/예실[[#This Row],[계정평균]], "")</f>
        <v>1.0721630854621547</v>
      </c>
      <c r="N80" s="7" t="str">
        <f>IF(예실[[#This Row],[평균대비배수]]="", "", IF(예실[[#This Row],[평균대비배수]]&gt;=튀는값배수기준, "원천확인", ""))</f>
        <v/>
      </c>
      <c r="O80" s="7" t="str">
        <f>예실[[#This Row],[계정코드]]&amp;"|"&amp;TEXT(예실[[#This Row],[월]], "yyyy-mm")</f>
        <v>5120|2026-04</v>
      </c>
      <c r="P80" s="29" t="str">
        <f>IFERROR(INDEX(보정[보정 값], MATCH(예실[[#This Row],[키]], 보정[키], 0)), "")</f>
        <v/>
      </c>
      <c r="Q80" s="29">
        <f>IF(예실[[#This Row],[보정값]]&lt;&gt;"", 예실[[#This Row],[보정값]], IF(예실[[#This Row],[실적]]="", "", 예실[[#This Row],[실적]]))</f>
        <v>434243000</v>
      </c>
    </row>
    <row r="81" spans="1:17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 s="5">
        <v>460000000</v>
      </c>
      <c r="H81" s="5">
        <v>443822000</v>
      </c>
      <c r="I81" t="s">
        <v>40</v>
      </c>
      <c r="J81" t="s">
        <v>44</v>
      </c>
      <c r="K81">
        <f>COUNTIFS(예실[계정코드], 예실[[#This Row],[계정코드]], 예실[월], 예실[[#This Row],[월]])</f>
        <v>1</v>
      </c>
      <c r="L81">
        <f>AVERAGEIFS(예실[실적], 예실[계정코드], 예실[[#This Row],[계정코드]])</f>
        <v>405015809.52380955</v>
      </c>
      <c r="M81" s="7">
        <f>IF(ISNUMBER(예실[[#This Row],[실적]]), 예실[[#This Row],[실적]]/예실[[#This Row],[계정평균]], "")</f>
        <v>1.0958140140796384</v>
      </c>
      <c r="N81" s="7" t="str">
        <f>IF(예실[[#This Row],[평균대비배수]]="", "", IF(예실[[#This Row],[평균대비배수]]&gt;=튀는값배수기준, "원천확인", ""))</f>
        <v/>
      </c>
      <c r="O81" s="7" t="str">
        <f>예실[[#This Row],[계정코드]]&amp;"|"&amp;TEXT(예실[[#This Row],[월]], "yyyy-mm")</f>
        <v>5120|2026-05</v>
      </c>
      <c r="P81" s="29" t="str">
        <f>IFERROR(INDEX(보정[보정 값], MATCH(예실[[#This Row],[키]], 보정[키], 0)), "")</f>
        <v/>
      </c>
      <c r="Q81" s="29">
        <f>IF(예실[[#This Row],[보정값]]&lt;&gt;"", 예실[[#This Row],[보정값]], IF(예실[[#This Row],[실적]]="", "", 예실[[#This Row],[실적]]))</f>
        <v>443822000</v>
      </c>
    </row>
    <row r="82" spans="1:17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 s="5">
        <v>460000000</v>
      </c>
      <c r="H82" s="5">
        <v>433932000</v>
      </c>
      <c r="I82" t="s">
        <v>40</v>
      </c>
      <c r="J82" t="s">
        <v>44</v>
      </c>
      <c r="K82">
        <f>COUNTIFS(예실[계정코드], 예실[[#This Row],[계정코드]], 예실[월], 예실[[#This Row],[월]])</f>
        <v>1</v>
      </c>
      <c r="L82">
        <f>AVERAGEIFS(예실[실적], 예실[계정코드], 예실[[#This Row],[계정코드]])</f>
        <v>405015809.52380955</v>
      </c>
      <c r="M82" s="7">
        <f>IF(ISNUMBER(예실[[#This Row],[실적]]), 예실[[#This Row],[실적]]/예실[[#This Row],[계정평균]], "")</f>
        <v>1.0713952142021028</v>
      </c>
      <c r="N82" s="7" t="str">
        <f>IF(예실[[#This Row],[평균대비배수]]="", "", IF(예실[[#This Row],[평균대비배수]]&gt;=튀는값배수기준, "원천확인", ""))</f>
        <v/>
      </c>
      <c r="O82" s="7" t="str">
        <f>예실[[#This Row],[계정코드]]&amp;"|"&amp;TEXT(예실[[#This Row],[월]], "yyyy-mm")</f>
        <v>5120|2026-06</v>
      </c>
      <c r="P82" s="29" t="str">
        <f>IFERROR(INDEX(보정[보정 값], MATCH(예실[[#This Row],[키]], 보정[키], 0)), "")</f>
        <v/>
      </c>
      <c r="Q82" s="29">
        <f>IF(예실[[#This Row],[보정값]]&lt;&gt;"", 예실[[#This Row],[보정값]], IF(예실[[#This Row],[실적]]="", "", 예실[[#This Row],[실적]]))</f>
        <v>433932000</v>
      </c>
    </row>
    <row r="83" spans="1:17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 s="5">
        <v>460000000</v>
      </c>
      <c r="H83" s="5">
        <v>445349000</v>
      </c>
      <c r="I83" t="s">
        <v>40</v>
      </c>
      <c r="J83" t="s">
        <v>44</v>
      </c>
      <c r="K83">
        <f>COUNTIFS(예실[계정코드], 예실[[#This Row],[계정코드]], 예실[월], 예실[[#This Row],[월]])</f>
        <v>1</v>
      </c>
      <c r="L83">
        <f>AVERAGEIFS(예실[실적], 예실[계정코드], 예실[[#This Row],[계정코드]])</f>
        <v>405015809.52380955</v>
      </c>
      <c r="M83" s="7">
        <f>IF(ISNUMBER(예실[[#This Row],[실적]]), 예실[[#This Row],[실적]]/예실[[#This Row],[계정평균]], "")</f>
        <v>1.0995842372760991</v>
      </c>
      <c r="N83" s="7" t="str">
        <f>IF(예실[[#This Row],[평균대비배수]]="", "", IF(예실[[#This Row],[평균대비배수]]&gt;=튀는값배수기준, "원천확인", ""))</f>
        <v/>
      </c>
      <c r="O83" s="7" t="str">
        <f>예실[[#This Row],[계정코드]]&amp;"|"&amp;TEXT(예실[[#This Row],[월]], "yyyy-mm")</f>
        <v>5120|2026-07</v>
      </c>
      <c r="P83" s="29" t="str">
        <f>IFERROR(INDEX(보정[보정 값], MATCH(예실[[#This Row],[키]], 보정[키], 0)), "")</f>
        <v/>
      </c>
      <c r="Q83" s="29">
        <f>IF(예실[[#This Row],[보정값]]&lt;&gt;"", 예실[[#This Row],[보정값]], IF(예실[[#This Row],[실적]]="", "", 예실[[#This Row],[실적]]))</f>
        <v>445349000</v>
      </c>
    </row>
    <row r="84" spans="1:17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 s="5">
        <v>460000000</v>
      </c>
      <c r="H84" s="5">
        <v>442379000</v>
      </c>
      <c r="I84" t="s">
        <v>40</v>
      </c>
      <c r="J84" t="s">
        <v>44</v>
      </c>
      <c r="K84">
        <f>COUNTIFS(예실[계정코드], 예실[[#This Row],[계정코드]], 예실[월], 예실[[#This Row],[월]])</f>
        <v>1</v>
      </c>
      <c r="L84">
        <f>AVERAGEIFS(예실[실적], 예실[계정코드], 예실[[#This Row],[계정코드]])</f>
        <v>405015809.52380955</v>
      </c>
      <c r="M84" s="7">
        <f>IF(ISNUMBER(예실[[#This Row],[실적]]), 예실[[#This Row],[실적]]/예실[[#This Row],[계정평균]], "")</f>
        <v>1.0922511901945744</v>
      </c>
      <c r="N84" s="7" t="str">
        <f>IF(예실[[#This Row],[평균대비배수]]="", "", IF(예실[[#This Row],[평균대비배수]]&gt;=튀는값배수기준, "원천확인", ""))</f>
        <v/>
      </c>
      <c r="O84" s="7" t="str">
        <f>예실[[#This Row],[계정코드]]&amp;"|"&amp;TEXT(예실[[#This Row],[월]], "yyyy-mm")</f>
        <v>5120|2026-08</v>
      </c>
      <c r="P84" s="29" t="str">
        <f>IFERROR(INDEX(보정[보정 값], MATCH(예실[[#This Row],[키]], 보정[키], 0)), "")</f>
        <v/>
      </c>
      <c r="Q84" s="29">
        <f>IF(예실[[#This Row],[보정값]]&lt;&gt;"", 예실[[#This Row],[보정값]], IF(예실[[#This Row],[실적]]="", "", 예실[[#This Row],[실적]]))</f>
        <v>442379000</v>
      </c>
    </row>
    <row r="85" spans="1:17">
      <c r="A85" t="s">
        <v>42</v>
      </c>
      <c r="B85" t="s">
        <v>43</v>
      </c>
      <c r="C85" s="6">
        <v>46266</v>
      </c>
      <c r="D85">
        <v>2026</v>
      </c>
      <c r="E85">
        <v>9</v>
      </c>
      <c r="F85">
        <v>3</v>
      </c>
      <c r="G85" s="5">
        <v>460000000</v>
      </c>
      <c r="H85" s="5">
        <v>437489000</v>
      </c>
      <c r="I85" t="s">
        <v>40</v>
      </c>
      <c r="J85" t="s">
        <v>44</v>
      </c>
      <c r="K85">
        <f>COUNTIFS(예실[계정코드], 예실[[#This Row],[계정코드]], 예실[월], 예실[[#This Row],[월]])</f>
        <v>1</v>
      </c>
      <c r="L85">
        <f>AVERAGEIFS(예실[실적], 예실[계정코드], 예실[[#This Row],[계정코드]])</f>
        <v>405015809.52380955</v>
      </c>
      <c r="M85" s="7">
        <f>IF(ISNUMBER(예실[[#This Row],[실적]]), 예실[[#This Row],[실적]]/예실[[#This Row],[계정평균]], "")</f>
        <v>1.080177587423983</v>
      </c>
      <c r="N85" s="7" t="str">
        <f>IF(예실[[#This Row],[평균대비배수]]="", "", IF(예실[[#This Row],[평균대비배수]]&gt;=튀는값배수기준, "원천확인", ""))</f>
        <v/>
      </c>
      <c r="O85" s="7" t="str">
        <f>예실[[#This Row],[계정코드]]&amp;"|"&amp;TEXT(예실[[#This Row],[월]], "yyyy-mm")</f>
        <v>5120|2026-09</v>
      </c>
      <c r="P85" s="29" t="str">
        <f>IFERROR(INDEX(보정[보정 값], MATCH(예실[[#This Row],[키]], 보정[키], 0)), "")</f>
        <v/>
      </c>
      <c r="Q85" s="29">
        <f>IF(예실[[#This Row],[보정값]]&lt;&gt;"", 예실[[#This Row],[보정값]], IF(예실[[#This Row],[실적]]="", "", 예실[[#This Row],[실적]]))</f>
        <v>437489000</v>
      </c>
    </row>
    <row r="86" spans="1:17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 s="5">
        <v>500000000</v>
      </c>
      <c r="H86" s="5">
        <v>503466000</v>
      </c>
      <c r="I86" t="s">
        <v>40</v>
      </c>
      <c r="J86" t="s">
        <v>44</v>
      </c>
      <c r="K86">
        <f>COUNTIFS(예실[계정코드], 예실[[#This Row],[계정코드]], 예실[월], 예실[[#This Row],[월]])</f>
        <v>1</v>
      </c>
      <c r="L86">
        <f>AVERAGEIFS(예실[실적], 예실[계정코드], 예실[[#This Row],[계정코드]])</f>
        <v>508054000</v>
      </c>
      <c r="M86" s="7">
        <f>IF(ISNUMBER(예실[[#This Row],[실적]]), 예실[[#This Row],[실적]]/예실[[#This Row],[계정평균]], "")</f>
        <v>0.99096946387588725</v>
      </c>
      <c r="N86" s="7" t="str">
        <f>IF(예실[[#This Row],[평균대비배수]]="", "", IF(예실[[#This Row],[평균대비배수]]&gt;=튀는값배수기준, "원천확인", ""))</f>
        <v/>
      </c>
      <c r="O86" s="7" t="str">
        <f>예실[[#This Row],[계정코드]]&amp;"|"&amp;TEXT(예실[[#This Row],[월]], "yyyy-mm")</f>
        <v>5130|2025-01</v>
      </c>
      <c r="P86" s="29" t="str">
        <f>IFERROR(INDEX(보정[보정 값], MATCH(예실[[#This Row],[키]], 보정[키], 0)), "")</f>
        <v/>
      </c>
      <c r="Q86" s="29">
        <f>IF(예실[[#This Row],[보정값]]&lt;&gt;"", 예실[[#This Row],[보정값]], IF(예실[[#This Row],[실적]]="", "", 예실[[#This Row],[실적]]))</f>
        <v>503466000</v>
      </c>
    </row>
    <row r="87" spans="1:17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 s="5">
        <v>500000000</v>
      </c>
      <c r="H87" s="5">
        <v>503949000</v>
      </c>
      <c r="I87" t="s">
        <v>40</v>
      </c>
      <c r="J87" t="s">
        <v>44</v>
      </c>
      <c r="K87">
        <f>COUNTIFS(예실[계정코드], 예실[[#This Row],[계정코드]], 예실[월], 예실[[#This Row],[월]])</f>
        <v>1</v>
      </c>
      <c r="L87">
        <f>AVERAGEIFS(예실[실적], 예실[계정코드], 예실[[#This Row],[계정코드]])</f>
        <v>508054000</v>
      </c>
      <c r="M87" s="7">
        <f>IF(ISNUMBER(예실[[#This Row],[실적]]), 예실[[#This Row],[실적]]/예실[[#This Row],[계정평균]], "")</f>
        <v>0.99192015022025215</v>
      </c>
      <c r="N87" s="7" t="str">
        <f>IF(예실[[#This Row],[평균대비배수]]="", "", IF(예실[[#This Row],[평균대비배수]]&gt;=튀는값배수기준, "원천확인", ""))</f>
        <v/>
      </c>
      <c r="O87" s="7" t="str">
        <f>예실[[#This Row],[계정코드]]&amp;"|"&amp;TEXT(예실[[#This Row],[월]], "yyyy-mm")</f>
        <v>5130|2025-02</v>
      </c>
      <c r="P87" s="29" t="str">
        <f>IFERROR(INDEX(보정[보정 값], MATCH(예실[[#This Row],[키]], 보정[키], 0)), "")</f>
        <v/>
      </c>
      <c r="Q87" s="29">
        <f>IF(예실[[#This Row],[보정값]]&lt;&gt;"", 예실[[#This Row],[보정값]], IF(예실[[#This Row],[실적]]="", "", 예실[[#This Row],[실적]]))</f>
        <v>503949000</v>
      </c>
    </row>
    <row r="88" spans="1:17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 s="5">
        <v>500000000</v>
      </c>
      <c r="H88" s="5">
        <v>502967000</v>
      </c>
      <c r="I88" t="s">
        <v>40</v>
      </c>
      <c r="J88" t="s">
        <v>44</v>
      </c>
      <c r="K88">
        <f>COUNTIFS(예실[계정코드], 예실[[#This Row],[계정코드]], 예실[월], 예실[[#This Row],[월]])</f>
        <v>1</v>
      </c>
      <c r="L88">
        <f>AVERAGEIFS(예실[실적], 예실[계정코드], 예실[[#This Row],[계정코드]])</f>
        <v>508054000</v>
      </c>
      <c r="M88" s="7">
        <f>IF(ISNUMBER(예실[[#This Row],[실적]]), 예실[[#This Row],[실적]]/예실[[#This Row],[계정평균]], "")</f>
        <v>0.98998728481618092</v>
      </c>
      <c r="N88" s="7" t="str">
        <f>IF(예실[[#This Row],[평균대비배수]]="", "", IF(예실[[#This Row],[평균대비배수]]&gt;=튀는값배수기준, "원천확인", ""))</f>
        <v/>
      </c>
      <c r="O88" s="7" t="str">
        <f>예실[[#This Row],[계정코드]]&amp;"|"&amp;TEXT(예실[[#This Row],[월]], "yyyy-mm")</f>
        <v>5130|2025-03</v>
      </c>
      <c r="P88" s="29" t="str">
        <f>IFERROR(INDEX(보정[보정 값], MATCH(예실[[#This Row],[키]], 보정[키], 0)), "")</f>
        <v/>
      </c>
      <c r="Q88" s="29">
        <f>IF(예실[[#This Row],[보정값]]&lt;&gt;"", 예실[[#This Row],[보정값]], IF(예실[[#This Row],[실적]]="", "", 예실[[#This Row],[실적]]))</f>
        <v>502967000</v>
      </c>
    </row>
    <row r="89" spans="1:17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 s="5">
        <v>500000000</v>
      </c>
      <c r="H89" s="5">
        <v>497737000</v>
      </c>
      <c r="I89" t="s">
        <v>40</v>
      </c>
      <c r="J89" t="s">
        <v>44</v>
      </c>
      <c r="K89">
        <f>COUNTIFS(예실[계정코드], 예실[[#This Row],[계정코드]], 예실[월], 예실[[#This Row],[월]])</f>
        <v>1</v>
      </c>
      <c r="L89">
        <f>AVERAGEIFS(예실[실적], 예실[계정코드], 예실[[#This Row],[계정코드]])</f>
        <v>508054000</v>
      </c>
      <c r="M89" s="7">
        <f>IF(ISNUMBER(예실[[#This Row],[실적]]), 예실[[#This Row],[실적]]/예실[[#This Row],[계정평균]], "")</f>
        <v>0.97969310348899918</v>
      </c>
      <c r="N89" s="7" t="str">
        <f>IF(예실[[#This Row],[평균대비배수]]="", "", IF(예실[[#This Row],[평균대비배수]]&gt;=튀는값배수기준, "원천확인", ""))</f>
        <v/>
      </c>
      <c r="O89" s="7" t="str">
        <f>예실[[#This Row],[계정코드]]&amp;"|"&amp;TEXT(예실[[#This Row],[월]], "yyyy-mm")</f>
        <v>5130|2025-04</v>
      </c>
      <c r="P89" s="29" t="str">
        <f>IFERROR(INDEX(보정[보정 값], MATCH(예실[[#This Row],[키]], 보정[키], 0)), "")</f>
        <v/>
      </c>
      <c r="Q89" s="29">
        <f>IF(예실[[#This Row],[보정값]]&lt;&gt;"", 예실[[#This Row],[보정값]], IF(예실[[#This Row],[실적]]="", "", 예실[[#This Row],[실적]]))</f>
        <v>497737000</v>
      </c>
    </row>
    <row r="90" spans="1:17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 s="5">
        <v>500000000</v>
      </c>
      <c r="H90" s="5">
        <v>503150000</v>
      </c>
      <c r="I90" t="s">
        <v>40</v>
      </c>
      <c r="J90" t="s">
        <v>44</v>
      </c>
      <c r="K90">
        <f>COUNTIFS(예실[계정코드], 예실[[#This Row],[계정코드]], 예실[월], 예실[[#This Row],[월]])</f>
        <v>1</v>
      </c>
      <c r="L90">
        <f>AVERAGEIFS(예실[실적], 예실[계정코드], 예실[[#This Row],[계정코드]])</f>
        <v>508054000</v>
      </c>
      <c r="M90" s="7">
        <f>IF(ISNUMBER(예실[[#This Row],[실적]]), 예실[[#This Row],[실적]]/예실[[#This Row],[계정평균]], "")</f>
        <v>0.99034748274789686</v>
      </c>
      <c r="N90" s="7" t="str">
        <f>IF(예실[[#This Row],[평균대비배수]]="", "", IF(예실[[#This Row],[평균대비배수]]&gt;=튀는값배수기준, "원천확인", ""))</f>
        <v/>
      </c>
      <c r="O90" s="7" t="str">
        <f>예실[[#This Row],[계정코드]]&amp;"|"&amp;TEXT(예실[[#This Row],[월]], "yyyy-mm")</f>
        <v>5130|2025-05</v>
      </c>
      <c r="P90" s="29" t="str">
        <f>IFERROR(INDEX(보정[보정 값], MATCH(예실[[#This Row],[키]], 보정[키], 0)), "")</f>
        <v/>
      </c>
      <c r="Q90" s="29">
        <f>IF(예실[[#This Row],[보정값]]&lt;&gt;"", 예실[[#This Row],[보정값]], IF(예실[[#This Row],[실적]]="", "", 예실[[#This Row],[실적]]))</f>
        <v>503150000</v>
      </c>
    </row>
    <row r="91" spans="1:17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 s="5">
        <v>500000000</v>
      </c>
      <c r="H91" s="5">
        <v>496845000</v>
      </c>
      <c r="I91" t="s">
        <v>40</v>
      </c>
      <c r="J91" t="s">
        <v>44</v>
      </c>
      <c r="K91">
        <f>COUNTIFS(예실[계정코드], 예실[[#This Row],[계정코드]], 예실[월], 예실[[#This Row],[월]])</f>
        <v>1</v>
      </c>
      <c r="L91">
        <f>AVERAGEIFS(예실[실적], 예실[계정코드], 예실[[#This Row],[계정코드]])</f>
        <v>508054000</v>
      </c>
      <c r="M91" s="7">
        <f>IF(ISNUMBER(예실[[#This Row],[실적]]), 예실[[#This Row],[실적]]/예실[[#This Row],[계정평균]], "")</f>
        <v>0.9779373846087227</v>
      </c>
      <c r="N91" s="7" t="str">
        <f>IF(예실[[#This Row],[평균대비배수]]="", "", IF(예실[[#This Row],[평균대비배수]]&gt;=튀는값배수기준, "원천확인", ""))</f>
        <v/>
      </c>
      <c r="O91" s="7" t="str">
        <f>예실[[#This Row],[계정코드]]&amp;"|"&amp;TEXT(예실[[#This Row],[월]], "yyyy-mm")</f>
        <v>5130|2025-06</v>
      </c>
      <c r="P91" s="29" t="str">
        <f>IFERROR(INDEX(보정[보정 값], MATCH(예실[[#This Row],[키]], 보정[키], 0)), "")</f>
        <v/>
      </c>
      <c r="Q91" s="29">
        <f>IF(예실[[#This Row],[보정값]]&lt;&gt;"", 예실[[#This Row],[보정값]], IF(예실[[#This Row],[실적]]="", "", 예실[[#This Row],[실적]]))</f>
        <v>496845000</v>
      </c>
    </row>
    <row r="92" spans="1:17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 s="5">
        <v>500000000</v>
      </c>
      <c r="H92" s="5">
        <v>503636000</v>
      </c>
      <c r="I92" t="s">
        <v>40</v>
      </c>
      <c r="J92" t="s">
        <v>44</v>
      </c>
      <c r="K92">
        <f>COUNTIFS(예실[계정코드], 예실[[#This Row],[계정코드]], 예실[월], 예실[[#This Row],[월]])</f>
        <v>1</v>
      </c>
      <c r="L92">
        <f>AVERAGEIFS(예실[실적], 예실[계정코드], 예실[[#This Row],[계정코드]])</f>
        <v>508054000</v>
      </c>
      <c r="M92" s="7">
        <f>IF(ISNUMBER(예실[[#This Row],[실적]]), 예실[[#This Row],[실적]]/예실[[#This Row],[계정평균]], "")</f>
        <v>0.99130407397638831</v>
      </c>
      <c r="N92" s="7" t="str">
        <f>IF(예실[[#This Row],[평균대비배수]]="", "", IF(예실[[#This Row],[평균대비배수]]&gt;=튀는값배수기준, "원천확인", ""))</f>
        <v/>
      </c>
      <c r="O92" s="7" t="str">
        <f>예실[[#This Row],[계정코드]]&amp;"|"&amp;TEXT(예실[[#This Row],[월]], "yyyy-mm")</f>
        <v>5130|2025-07</v>
      </c>
      <c r="P92" s="29" t="str">
        <f>IFERROR(INDEX(보정[보정 값], MATCH(예실[[#This Row],[키]], 보정[키], 0)), "")</f>
        <v/>
      </c>
      <c r="Q92" s="29">
        <f>IF(예실[[#This Row],[보정값]]&lt;&gt;"", 예실[[#This Row],[보정값]], IF(예실[[#This Row],[실적]]="", "", 예실[[#This Row],[실적]]))</f>
        <v>503636000</v>
      </c>
    </row>
    <row r="93" spans="1:17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 s="5">
        <v>500000000</v>
      </c>
      <c r="H93" s="5">
        <v>499746000</v>
      </c>
      <c r="I93" t="s">
        <v>40</v>
      </c>
      <c r="J93" t="s">
        <v>44</v>
      </c>
      <c r="K93">
        <f>COUNTIFS(예실[계정코드], 예실[[#This Row],[계정코드]], 예실[월], 예실[[#This Row],[월]])</f>
        <v>1</v>
      </c>
      <c r="L93">
        <f>AVERAGEIFS(예실[실적], 예실[계정코드], 예실[[#This Row],[계정코드]])</f>
        <v>508054000</v>
      </c>
      <c r="M93" s="7">
        <f>IF(ISNUMBER(예실[[#This Row],[실적]]), 예실[[#This Row],[실적]]/예실[[#This Row],[계정평균]], "")</f>
        <v>0.98364740755903901</v>
      </c>
      <c r="N93" s="7" t="str">
        <f>IF(예실[[#This Row],[평균대비배수]]="", "", IF(예실[[#This Row],[평균대비배수]]&gt;=튀는값배수기준, "원천확인", ""))</f>
        <v/>
      </c>
      <c r="O93" s="7" t="str">
        <f>예실[[#This Row],[계정코드]]&amp;"|"&amp;TEXT(예실[[#This Row],[월]], "yyyy-mm")</f>
        <v>5130|2025-08</v>
      </c>
      <c r="P93" s="29" t="str">
        <f>IFERROR(INDEX(보정[보정 값], MATCH(예실[[#This Row],[키]], 보정[키], 0)), "")</f>
        <v/>
      </c>
      <c r="Q93" s="29">
        <f>IF(예실[[#This Row],[보정값]]&lt;&gt;"", 예실[[#This Row],[보정값]], IF(예실[[#This Row],[실적]]="", "", 예실[[#This Row],[실적]]))</f>
        <v>499746000</v>
      </c>
    </row>
    <row r="94" spans="1:17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 s="5">
        <v>500000000</v>
      </c>
      <c r="H94" s="5">
        <v>495760000</v>
      </c>
      <c r="I94" t="s">
        <v>40</v>
      </c>
      <c r="J94" t="s">
        <v>44</v>
      </c>
      <c r="K94">
        <f>COUNTIFS(예실[계정코드], 예실[[#This Row],[계정코드]], 예실[월], 예실[[#This Row],[월]])</f>
        <v>1</v>
      </c>
      <c r="L94">
        <f>AVERAGEIFS(예실[실적], 예실[계정코드], 예실[[#This Row],[계정코드]])</f>
        <v>508054000</v>
      </c>
      <c r="M94" s="7">
        <f>IF(ISNUMBER(예실[[#This Row],[실적]]), 예실[[#This Row],[실적]]/예실[[#This Row],[계정평균]], "")</f>
        <v>0.97580178484964197</v>
      </c>
      <c r="N94" s="7" t="str">
        <f>IF(예실[[#This Row],[평균대비배수]]="", "", IF(예실[[#This Row],[평균대비배수]]&gt;=튀는값배수기준, "원천확인", ""))</f>
        <v/>
      </c>
      <c r="O94" s="7" t="str">
        <f>예실[[#This Row],[계정코드]]&amp;"|"&amp;TEXT(예실[[#This Row],[월]], "yyyy-mm")</f>
        <v>5130|2025-09</v>
      </c>
      <c r="P94" s="29" t="str">
        <f>IFERROR(INDEX(보정[보정 값], MATCH(예실[[#This Row],[키]], 보정[키], 0)), "")</f>
        <v/>
      </c>
      <c r="Q94" s="29">
        <f>IF(예실[[#This Row],[보정값]]&lt;&gt;"", 예실[[#This Row],[보정값]], IF(예실[[#This Row],[실적]]="", "", 예실[[#This Row],[실적]]))</f>
        <v>495760000</v>
      </c>
    </row>
    <row r="95" spans="1:17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 s="5">
        <v>500000000</v>
      </c>
      <c r="H95" s="5">
        <v>500952000</v>
      </c>
      <c r="I95" t="s">
        <v>40</v>
      </c>
      <c r="J95" t="s">
        <v>44</v>
      </c>
      <c r="K95">
        <f>COUNTIFS(예실[계정코드], 예실[[#This Row],[계정코드]], 예실[월], 예실[[#This Row],[월]])</f>
        <v>1</v>
      </c>
      <c r="L95">
        <f>AVERAGEIFS(예실[실적], 예실[계정코드], 예실[[#This Row],[계정코드]])</f>
        <v>508054000</v>
      </c>
      <c r="M95" s="7">
        <f>IF(ISNUMBER(예실[[#This Row],[실적]]), 예실[[#This Row],[실적]]/예실[[#This Row],[계정평균]], "")</f>
        <v>0.98602117097788822</v>
      </c>
      <c r="N95" s="7" t="str">
        <f>IF(예실[[#This Row],[평균대비배수]]="", "", IF(예실[[#This Row],[평균대비배수]]&gt;=튀는값배수기준, "원천확인", ""))</f>
        <v/>
      </c>
      <c r="O95" s="7" t="str">
        <f>예실[[#This Row],[계정코드]]&amp;"|"&amp;TEXT(예실[[#This Row],[월]], "yyyy-mm")</f>
        <v>5130|2025-10</v>
      </c>
      <c r="P95" s="29" t="str">
        <f>IFERROR(INDEX(보정[보정 값], MATCH(예실[[#This Row],[키]], 보정[키], 0)), "")</f>
        <v/>
      </c>
      <c r="Q95" s="29">
        <f>IF(예실[[#This Row],[보정값]]&lt;&gt;"", 예실[[#This Row],[보정값]], IF(예실[[#This Row],[실적]]="", "", 예실[[#This Row],[실적]]))</f>
        <v>500952000</v>
      </c>
    </row>
    <row r="96" spans="1:17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 s="5">
        <v>500000000</v>
      </c>
      <c r="H96" s="5">
        <v>502160000</v>
      </c>
      <c r="I96" t="s">
        <v>40</v>
      </c>
      <c r="J96" t="s">
        <v>44</v>
      </c>
      <c r="K96">
        <f>COUNTIFS(예실[계정코드], 예실[[#This Row],[계정코드]], 예실[월], 예실[[#This Row],[월]])</f>
        <v>1</v>
      </c>
      <c r="L96">
        <f>AVERAGEIFS(예실[실적], 예실[계정코드], 예실[[#This Row],[계정코드]])</f>
        <v>508054000</v>
      </c>
      <c r="M96" s="7">
        <f>IF(ISNUMBER(예실[[#This Row],[실적]]), 예실[[#This Row],[실적]]/예실[[#This Row],[계정평균]], "")</f>
        <v>0.98839887098615498</v>
      </c>
      <c r="N96" s="7" t="str">
        <f>IF(예실[[#This Row],[평균대비배수]]="", "", IF(예실[[#This Row],[평균대비배수]]&gt;=튀는값배수기준, "원천확인", ""))</f>
        <v/>
      </c>
      <c r="O96" s="7" t="str">
        <f>예실[[#This Row],[계정코드]]&amp;"|"&amp;TEXT(예실[[#This Row],[월]], "yyyy-mm")</f>
        <v>5130|2025-11</v>
      </c>
      <c r="P96" s="29" t="str">
        <f>IFERROR(INDEX(보정[보정 값], MATCH(예실[[#This Row],[키]], 보정[키], 0)), "")</f>
        <v/>
      </c>
      <c r="Q96" s="29">
        <f>IF(예실[[#This Row],[보정값]]&lt;&gt;"", 예실[[#This Row],[보정값]], IF(예실[[#This Row],[실적]]="", "", 예실[[#This Row],[실적]]))</f>
        <v>502160000</v>
      </c>
    </row>
    <row r="97" spans="1:17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 s="5">
        <v>500000000</v>
      </c>
      <c r="H97" s="5">
        <v>494938000</v>
      </c>
      <c r="I97" t="s">
        <v>40</v>
      </c>
      <c r="J97" t="s">
        <v>44</v>
      </c>
      <c r="K97">
        <f>COUNTIFS(예실[계정코드], 예실[[#This Row],[계정코드]], 예실[월], 예실[[#This Row],[월]])</f>
        <v>1</v>
      </c>
      <c r="L97">
        <f>AVERAGEIFS(예실[실적], 예실[계정코드], 예실[[#This Row],[계정코드]])</f>
        <v>508054000</v>
      </c>
      <c r="M97" s="7">
        <f>IF(ISNUMBER(예실[[#This Row],[실적]]), 예실[[#This Row],[실적]]/예실[[#This Row],[계정평균]], "")</f>
        <v>0.9741838465989836</v>
      </c>
      <c r="N97" s="7" t="str">
        <f>IF(예실[[#This Row],[평균대비배수]]="", "", IF(예실[[#This Row],[평균대비배수]]&gt;=튀는값배수기준, "원천확인", ""))</f>
        <v/>
      </c>
      <c r="O97" s="7" t="str">
        <f>예실[[#This Row],[계정코드]]&amp;"|"&amp;TEXT(예실[[#This Row],[월]], "yyyy-mm")</f>
        <v>5130|2025-12</v>
      </c>
      <c r="P97" s="29" t="str">
        <f>IFERROR(INDEX(보정[보정 값], MATCH(예실[[#This Row],[키]], 보정[키], 0)), "")</f>
        <v/>
      </c>
      <c r="Q97" s="29">
        <f>IF(예실[[#This Row],[보정값]]&lt;&gt;"", 예실[[#This Row],[보정값]], IF(예실[[#This Row],[실적]]="", "", 예실[[#This Row],[실적]]))</f>
        <v>494938000</v>
      </c>
    </row>
    <row r="98" spans="1:17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 s="5">
        <v>520000000</v>
      </c>
      <c r="H98" s="5">
        <v>523259000</v>
      </c>
      <c r="I98" t="s">
        <v>40</v>
      </c>
      <c r="J98" t="s">
        <v>44</v>
      </c>
      <c r="K98">
        <f>COUNTIFS(예실[계정코드], 예실[[#This Row],[계정코드]], 예실[월], 예실[[#This Row],[월]])</f>
        <v>1</v>
      </c>
      <c r="L98">
        <f>AVERAGEIFS(예실[실적], 예실[계정코드], 예실[[#This Row],[계정코드]])</f>
        <v>508054000</v>
      </c>
      <c r="M98" s="7">
        <f>IF(ISNUMBER(예실[[#This Row],[실적]]), 예실[[#This Row],[실적]]/예실[[#This Row],[계정평균]], "")</f>
        <v>1.0299279210477625</v>
      </c>
      <c r="N98" s="7" t="str">
        <f>IF(예실[[#This Row],[평균대비배수]]="", "", IF(예실[[#This Row],[평균대비배수]]&gt;=튀는값배수기준, "원천확인", ""))</f>
        <v/>
      </c>
      <c r="O98" s="7" t="str">
        <f>예실[[#This Row],[계정코드]]&amp;"|"&amp;TEXT(예실[[#This Row],[월]], "yyyy-mm")</f>
        <v>5130|2026-01</v>
      </c>
      <c r="P98" s="29" t="str">
        <f>IFERROR(INDEX(보정[보정 값], MATCH(예실[[#This Row],[키]], 보정[키], 0)), "")</f>
        <v/>
      </c>
      <c r="Q98" s="29">
        <f>IF(예실[[#This Row],[보정값]]&lt;&gt;"", 예실[[#This Row],[보정값]], IF(예실[[#This Row],[실적]]="", "", 예실[[#This Row],[실적]]))</f>
        <v>523259000</v>
      </c>
    </row>
    <row r="99" spans="1:17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 s="5">
        <v>520000000</v>
      </c>
      <c r="H99" s="5">
        <v>524930000</v>
      </c>
      <c r="I99" t="s">
        <v>40</v>
      </c>
      <c r="J99" t="s">
        <v>44</v>
      </c>
      <c r="K99">
        <f>COUNTIFS(예실[계정코드], 예실[[#This Row],[계정코드]], 예실[월], 예실[[#This Row],[월]])</f>
        <v>1</v>
      </c>
      <c r="L99">
        <f>AVERAGEIFS(예실[실적], 예실[계정코드], 예실[[#This Row],[계정코드]])</f>
        <v>508054000</v>
      </c>
      <c r="M99" s="7">
        <f>IF(ISNUMBER(예실[[#This Row],[실적]]), 예실[[#This Row],[실적]]/예실[[#This Row],[계정평균]], "")</f>
        <v>1.0332169415062178</v>
      </c>
      <c r="N99" s="7" t="str">
        <f>IF(예실[[#This Row],[평균대비배수]]="", "", IF(예실[[#This Row],[평균대비배수]]&gt;=튀는값배수기준, "원천확인", ""))</f>
        <v/>
      </c>
      <c r="O99" s="7" t="str">
        <f>예실[[#This Row],[계정코드]]&amp;"|"&amp;TEXT(예실[[#This Row],[월]], "yyyy-mm")</f>
        <v>5130|2026-02</v>
      </c>
      <c r="P99" s="29" t="str">
        <f>IFERROR(INDEX(보정[보정 값], MATCH(예실[[#This Row],[키]], 보정[키], 0)), "")</f>
        <v/>
      </c>
      <c r="Q99" s="29">
        <f>IF(예실[[#This Row],[보정값]]&lt;&gt;"", 예실[[#This Row],[보정값]], IF(예실[[#This Row],[실적]]="", "", 예실[[#This Row],[실적]]))</f>
        <v>524930000</v>
      </c>
    </row>
    <row r="100" spans="1:17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 s="5">
        <v>520000000</v>
      </c>
      <c r="H100" s="5">
        <v>517136000</v>
      </c>
      <c r="I100" t="s">
        <v>40</v>
      </c>
      <c r="J100" t="s">
        <v>44</v>
      </c>
      <c r="K100">
        <f>COUNTIFS(예실[계정코드], 예실[[#This Row],[계정코드]], 예실[월], 예실[[#This Row],[월]])</f>
        <v>1</v>
      </c>
      <c r="L100">
        <f>AVERAGEIFS(예실[실적], 예실[계정코드], 예실[[#This Row],[계정코드]])</f>
        <v>508054000</v>
      </c>
      <c r="M100" s="7">
        <f>IF(ISNUMBER(예실[[#This Row],[실적]]), 예실[[#This Row],[실적]]/예실[[#This Row],[계정평균]], "")</f>
        <v>1.0178760525455957</v>
      </c>
      <c r="N100" s="7" t="str">
        <f>IF(예실[[#This Row],[평균대비배수]]="", "", IF(예실[[#This Row],[평균대비배수]]&gt;=튀는값배수기준, "원천확인", ""))</f>
        <v/>
      </c>
      <c r="O100" s="7" t="str">
        <f>예실[[#This Row],[계정코드]]&amp;"|"&amp;TEXT(예실[[#This Row],[월]], "yyyy-mm")</f>
        <v>5130|2026-03</v>
      </c>
      <c r="P100" s="29" t="str">
        <f>IFERROR(INDEX(보정[보정 값], MATCH(예실[[#This Row],[키]], 보정[키], 0)), "")</f>
        <v/>
      </c>
      <c r="Q100" s="29">
        <f>IF(예실[[#This Row],[보정값]]&lt;&gt;"", 예실[[#This Row],[보정값]], IF(예실[[#This Row],[실적]]="", "", 예실[[#This Row],[실적]]))</f>
        <v>517136000</v>
      </c>
    </row>
    <row r="101" spans="1:17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 s="5">
        <v>520000000</v>
      </c>
      <c r="H101" s="5">
        <v>513057000</v>
      </c>
      <c r="I101" t="s">
        <v>40</v>
      </c>
      <c r="J101" t="s">
        <v>44</v>
      </c>
      <c r="K101">
        <f>COUNTIFS(예실[계정코드], 예실[[#This Row],[계정코드]], 예실[월], 예실[[#This Row],[월]])</f>
        <v>1</v>
      </c>
      <c r="L101">
        <f>AVERAGEIFS(예실[실적], 예실[계정코드], 예실[[#This Row],[계정코드]])</f>
        <v>508054000</v>
      </c>
      <c r="M101" s="7">
        <f>IF(ISNUMBER(예실[[#This Row],[실적]]), 예실[[#This Row],[실적]]/예실[[#This Row],[계정평균]], "")</f>
        <v>1.0098473784282773</v>
      </c>
      <c r="N101" s="7" t="str">
        <f>IF(예실[[#This Row],[평균대비배수]]="", "", IF(예실[[#This Row],[평균대비배수]]&gt;=튀는값배수기준, "원천확인", ""))</f>
        <v/>
      </c>
      <c r="O101" s="7" t="str">
        <f>예실[[#This Row],[계정코드]]&amp;"|"&amp;TEXT(예실[[#This Row],[월]], "yyyy-mm")</f>
        <v>5130|2026-04</v>
      </c>
      <c r="P101" s="29" t="str">
        <f>IFERROR(INDEX(보정[보정 값], MATCH(예실[[#This Row],[키]], 보정[키], 0)), "")</f>
        <v/>
      </c>
      <c r="Q101" s="29">
        <f>IF(예실[[#This Row],[보정값]]&lt;&gt;"", 예실[[#This Row],[보정값]], IF(예실[[#This Row],[실적]]="", "", 예실[[#This Row],[실적]]))</f>
        <v>513057000</v>
      </c>
    </row>
    <row r="102" spans="1:17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 s="5">
        <v>520000000</v>
      </c>
      <c r="H102" s="5">
        <v>513544000</v>
      </c>
      <c r="I102" t="s">
        <v>40</v>
      </c>
      <c r="J102" t="s">
        <v>44</v>
      </c>
      <c r="K102">
        <f>COUNTIFS(예실[계정코드], 예실[[#This Row],[계정코드]], 예실[월], 예실[[#This Row],[월]])</f>
        <v>1</v>
      </c>
      <c r="L102">
        <f>AVERAGEIFS(예실[실적], 예실[계정코드], 예실[[#This Row],[계정코드]])</f>
        <v>508054000</v>
      </c>
      <c r="M102" s="7">
        <f>IF(ISNUMBER(예실[[#This Row],[실적]]), 예실[[#This Row],[실적]]/예실[[#This Row],[계정평균]], "")</f>
        <v>1.0108059379514776</v>
      </c>
      <c r="N102" s="7" t="str">
        <f>IF(예실[[#This Row],[평균대비배수]]="", "", IF(예실[[#This Row],[평균대비배수]]&gt;=튀는값배수기준, "원천확인", ""))</f>
        <v/>
      </c>
      <c r="O102" s="7" t="str">
        <f>예실[[#This Row],[계정코드]]&amp;"|"&amp;TEXT(예실[[#This Row],[월]], "yyyy-mm")</f>
        <v>5130|2026-05</v>
      </c>
      <c r="P102" s="29" t="str">
        <f>IFERROR(INDEX(보정[보정 값], MATCH(예실[[#This Row],[키]], 보정[키], 0)), "")</f>
        <v/>
      </c>
      <c r="Q102" s="29">
        <f>IF(예실[[#This Row],[보정값]]&lt;&gt;"", 예실[[#This Row],[보정값]], IF(예실[[#This Row],[실적]]="", "", 예실[[#This Row],[실적]]))</f>
        <v>513544000</v>
      </c>
    </row>
    <row r="103" spans="1:17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 s="5">
        <v>520000000</v>
      </c>
      <c r="H103" s="5">
        <v>523525000</v>
      </c>
      <c r="I103" t="s">
        <v>40</v>
      </c>
      <c r="J103" t="s">
        <v>44</v>
      </c>
      <c r="K103">
        <f>COUNTIFS(예실[계정코드], 예실[[#This Row],[계정코드]], 예실[월], 예실[[#This Row],[월]])</f>
        <v>1</v>
      </c>
      <c r="L103">
        <f>AVERAGEIFS(예실[실적], 예실[계정코드], 예실[[#This Row],[계정코드]])</f>
        <v>508054000</v>
      </c>
      <c r="M103" s="7">
        <f>IF(ISNUMBER(예실[[#This Row],[실적]]), 예실[[#This Row],[실적]]/예실[[#This Row],[계정평균]], "")</f>
        <v>1.0304514874403115</v>
      </c>
      <c r="N103" s="7" t="str">
        <f>IF(예실[[#This Row],[평균대비배수]]="", "", IF(예실[[#This Row],[평균대비배수]]&gt;=튀는값배수기준, "원천확인", ""))</f>
        <v/>
      </c>
      <c r="O103" s="7" t="str">
        <f>예실[[#This Row],[계정코드]]&amp;"|"&amp;TEXT(예실[[#This Row],[월]], "yyyy-mm")</f>
        <v>5130|2026-06</v>
      </c>
      <c r="P103" s="29" t="str">
        <f>IFERROR(INDEX(보정[보정 값], MATCH(예실[[#This Row],[키]], 보정[키], 0)), "")</f>
        <v/>
      </c>
      <c r="Q103" s="29">
        <f>IF(예실[[#This Row],[보정값]]&lt;&gt;"", 예실[[#This Row],[보정값]], IF(예실[[#This Row],[실적]]="", "", 예실[[#This Row],[실적]]))</f>
        <v>523525000</v>
      </c>
    </row>
    <row r="104" spans="1:17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 s="5">
        <v>520000000</v>
      </c>
      <c r="H104" s="5">
        <v>519337000</v>
      </c>
      <c r="I104" t="s">
        <v>40</v>
      </c>
      <c r="J104" t="s">
        <v>44</v>
      </c>
      <c r="K104">
        <f>COUNTIFS(예실[계정코드], 예실[[#This Row],[계정코드]], 예실[월], 예실[[#This Row],[월]])</f>
        <v>1</v>
      </c>
      <c r="L104">
        <f>AVERAGEIFS(예실[실적], 예실[계정코드], 예실[[#This Row],[계정코드]])</f>
        <v>508054000</v>
      </c>
      <c r="M104" s="7">
        <f>IF(ISNUMBER(예실[[#This Row],[실적]]), 예실[[#This Row],[실적]]/예실[[#This Row],[계정평균]], "")</f>
        <v>1.0222082691997307</v>
      </c>
      <c r="N104" s="7" t="str">
        <f>IF(예실[[#This Row],[평균대비배수]]="", "", IF(예실[[#This Row],[평균대비배수]]&gt;=튀는값배수기준, "원천확인", ""))</f>
        <v/>
      </c>
      <c r="O104" s="7" t="str">
        <f>예실[[#This Row],[계정코드]]&amp;"|"&amp;TEXT(예실[[#This Row],[월]], "yyyy-mm")</f>
        <v>5130|2026-07</v>
      </c>
      <c r="P104" s="29" t="str">
        <f>IFERROR(INDEX(보정[보정 값], MATCH(예실[[#This Row],[키]], 보정[키], 0)), "")</f>
        <v/>
      </c>
      <c r="Q104" s="29">
        <f>IF(예실[[#This Row],[보정값]]&lt;&gt;"", 예실[[#This Row],[보정값]], IF(예실[[#This Row],[실적]]="", "", 예실[[#This Row],[실적]]))</f>
        <v>519337000</v>
      </c>
    </row>
    <row r="105" spans="1:17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 s="5">
        <v>520000000</v>
      </c>
      <c r="H105" s="5">
        <v>515757000</v>
      </c>
      <c r="I105" t="s">
        <v>40</v>
      </c>
      <c r="J105" t="s">
        <v>44</v>
      </c>
      <c r="K105">
        <f>COUNTIFS(예실[계정코드], 예실[[#This Row],[계정코드]], 예실[월], 예실[[#This Row],[월]])</f>
        <v>1</v>
      </c>
      <c r="L105">
        <f>AVERAGEIFS(예실[실적], 예실[계정코드], 예실[[#This Row],[계정코드]])</f>
        <v>508054000</v>
      </c>
      <c r="M105" s="7">
        <f>IF(ISNUMBER(예실[[#This Row],[실적]]), 예실[[#This Row],[실적]]/예실[[#This Row],[계정평균]], "")</f>
        <v>1.0151617741421188</v>
      </c>
      <c r="N105" s="7" t="str">
        <f>IF(예실[[#This Row],[평균대비배수]]="", "", IF(예실[[#This Row],[평균대비배수]]&gt;=튀는값배수기준, "원천확인", ""))</f>
        <v/>
      </c>
      <c r="O105" s="7" t="str">
        <f>예실[[#This Row],[계정코드]]&amp;"|"&amp;TEXT(예실[[#This Row],[월]], "yyyy-mm")</f>
        <v>5130|2026-08</v>
      </c>
      <c r="P105" s="29" t="str">
        <f>IFERROR(INDEX(보정[보정 값], MATCH(예실[[#This Row],[키]], 보정[키], 0)), "")</f>
        <v/>
      </c>
      <c r="Q105" s="29">
        <f>IF(예실[[#This Row],[보정값]]&lt;&gt;"", 예실[[#This Row],[보정값]], IF(예실[[#This Row],[실적]]="", "", 예실[[#This Row],[실적]]))</f>
        <v>515757000</v>
      </c>
    </row>
    <row r="106" spans="1:17">
      <c r="A106" t="s">
        <v>45</v>
      </c>
      <c r="B106" t="s">
        <v>46</v>
      </c>
      <c r="C106" s="6">
        <v>46266</v>
      </c>
      <c r="D106">
        <v>2026</v>
      </c>
      <c r="E106">
        <v>9</v>
      </c>
      <c r="F106">
        <v>3</v>
      </c>
      <c r="G106" s="5">
        <v>520000000</v>
      </c>
      <c r="H106" s="5">
        <v>513283000</v>
      </c>
      <c r="I106" t="s">
        <v>40</v>
      </c>
      <c r="J106" t="s">
        <v>44</v>
      </c>
      <c r="K106">
        <f>COUNTIFS(예실[계정코드], 예실[[#This Row],[계정코드]], 예실[월], 예실[[#This Row],[월]])</f>
        <v>1</v>
      </c>
      <c r="L106">
        <f>AVERAGEIFS(예실[실적], 예실[계정코드], 예실[[#This Row],[계정코드]])</f>
        <v>508054000</v>
      </c>
      <c r="M106" s="7">
        <f>IF(ISNUMBER(예실[[#This Row],[실적]]), 예실[[#This Row],[실적]]/예실[[#This Row],[계정평균]], "")</f>
        <v>1.010292213032473</v>
      </c>
      <c r="N106" s="7" t="str">
        <f>IF(예실[[#This Row],[평균대비배수]]="", "", IF(예실[[#This Row],[평균대비배수]]&gt;=튀는값배수기준, "원천확인", ""))</f>
        <v/>
      </c>
      <c r="O106" s="7" t="str">
        <f>예실[[#This Row],[계정코드]]&amp;"|"&amp;TEXT(예실[[#This Row],[월]], "yyyy-mm")</f>
        <v>5130|2026-09</v>
      </c>
      <c r="P106" s="29" t="str">
        <f>IFERROR(INDEX(보정[보정 값], MATCH(예실[[#This Row],[키]], 보정[키], 0)), "")</f>
        <v/>
      </c>
      <c r="Q106" s="29">
        <f>IF(예실[[#This Row],[보정값]]&lt;&gt;"", 예실[[#This Row],[보정값]], IF(예실[[#This Row],[실적]]="", "", 예실[[#This Row],[실적]]))</f>
        <v>513283000</v>
      </c>
    </row>
    <row r="107" spans="1:17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 s="5">
        <v>300000000</v>
      </c>
      <c r="H107" s="5">
        <v>298443000</v>
      </c>
      <c r="I107" t="s">
        <v>40</v>
      </c>
      <c r="J107" t="s">
        <v>44</v>
      </c>
      <c r="K107">
        <f>COUNTIFS(예실[계정코드], 예실[[#This Row],[계정코드]], 예실[월], 예실[[#This Row],[월]])</f>
        <v>1</v>
      </c>
      <c r="L107">
        <f>AVERAGEIFS(예실[실적], 예실[계정코드], 예실[[#This Row],[계정코드]])</f>
        <v>301881190.47619045</v>
      </c>
      <c r="M107" s="7">
        <f>IF(ISNUMBER(예실[[#This Row],[실적]]), 예실[[#This Row],[실적]]/예실[[#This Row],[계정평균]], "")</f>
        <v>0.98861078270306602</v>
      </c>
      <c r="N107" s="7" t="str">
        <f>IF(예실[[#This Row],[평균대비배수]]="", "", IF(예실[[#This Row],[평균대비배수]]&gt;=튀는값배수기준, "원천확인", ""))</f>
        <v/>
      </c>
      <c r="O107" s="7" t="str">
        <f>예실[[#This Row],[계정코드]]&amp;"|"&amp;TEXT(예실[[#This Row],[월]], "yyyy-mm")</f>
        <v>5140|2025-01</v>
      </c>
      <c r="P107" s="29" t="str">
        <f>IFERROR(INDEX(보정[보정 값], MATCH(예실[[#This Row],[키]], 보정[키], 0)), "")</f>
        <v/>
      </c>
      <c r="Q107" s="29">
        <f>IF(예실[[#This Row],[보정값]]&lt;&gt;"", 예실[[#This Row],[보정값]], IF(예실[[#This Row],[실적]]="", "", 예실[[#This Row],[실적]]))</f>
        <v>298443000</v>
      </c>
    </row>
    <row r="108" spans="1:17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 s="5">
        <v>300000000</v>
      </c>
      <c r="H108" s="5">
        <v>296381000</v>
      </c>
      <c r="I108" t="s">
        <v>40</v>
      </c>
      <c r="J108" t="s">
        <v>44</v>
      </c>
      <c r="K108">
        <f>COUNTIFS(예실[계정코드], 예실[[#This Row],[계정코드]], 예실[월], 예실[[#This Row],[월]])</f>
        <v>1</v>
      </c>
      <c r="L108">
        <f>AVERAGEIFS(예실[실적], 예실[계정코드], 예실[[#This Row],[계정코드]])</f>
        <v>301881190.47619045</v>
      </c>
      <c r="M108" s="7">
        <f>IF(ISNUMBER(예실[[#This Row],[실적]]), 예실[[#This Row],[실적]]/예실[[#This Row],[계정평균]], "")</f>
        <v>0.981780280952535</v>
      </c>
      <c r="N108" s="7" t="str">
        <f>IF(예실[[#This Row],[평균대비배수]]="", "", IF(예실[[#This Row],[평균대비배수]]&gt;=튀는값배수기준, "원천확인", ""))</f>
        <v/>
      </c>
      <c r="O108" s="7" t="str">
        <f>예실[[#This Row],[계정코드]]&amp;"|"&amp;TEXT(예실[[#This Row],[월]], "yyyy-mm")</f>
        <v>5140|2025-02</v>
      </c>
      <c r="P108" s="29" t="str">
        <f>IFERROR(INDEX(보정[보정 값], MATCH(예실[[#This Row],[키]], 보정[키], 0)), "")</f>
        <v/>
      </c>
      <c r="Q108" s="29">
        <f>IF(예실[[#This Row],[보정값]]&lt;&gt;"", 예실[[#This Row],[보정값]], IF(예실[[#This Row],[실적]]="", "", 예실[[#This Row],[실적]]))</f>
        <v>296381000</v>
      </c>
    </row>
    <row r="109" spans="1:17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 s="5">
        <v>300000000</v>
      </c>
      <c r="H109" s="5">
        <v>296117000</v>
      </c>
      <c r="I109" t="s">
        <v>40</v>
      </c>
      <c r="J109" t="s">
        <v>44</v>
      </c>
      <c r="K109">
        <f>COUNTIFS(예실[계정코드], 예실[[#This Row],[계정코드]], 예실[월], 예실[[#This Row],[월]])</f>
        <v>1</v>
      </c>
      <c r="L109">
        <f>AVERAGEIFS(예실[실적], 예실[계정코드], 예실[[#This Row],[계정코드]])</f>
        <v>301881190.47619045</v>
      </c>
      <c r="M109" s="7">
        <f>IF(ISNUMBER(예실[[#This Row],[실적]]), 예실[[#This Row],[실적]]/예실[[#This Row],[계정평균]], "")</f>
        <v>0.98090576472453295</v>
      </c>
      <c r="N109" s="7" t="str">
        <f>IF(예실[[#This Row],[평균대비배수]]="", "", IF(예실[[#This Row],[평균대비배수]]&gt;=튀는값배수기준, "원천확인", ""))</f>
        <v/>
      </c>
      <c r="O109" s="7" t="str">
        <f>예실[[#This Row],[계정코드]]&amp;"|"&amp;TEXT(예실[[#This Row],[월]], "yyyy-mm")</f>
        <v>5140|2025-03</v>
      </c>
      <c r="P109" s="29" t="str">
        <f>IFERROR(INDEX(보정[보정 값], MATCH(예실[[#This Row],[키]], 보정[키], 0)), "")</f>
        <v/>
      </c>
      <c r="Q109" s="29">
        <f>IF(예실[[#This Row],[보정값]]&lt;&gt;"", 예실[[#This Row],[보정값]], IF(예실[[#This Row],[실적]]="", "", 예실[[#This Row],[실적]]))</f>
        <v>296117000</v>
      </c>
    </row>
    <row r="110" spans="1:17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 s="5">
        <v>300000000</v>
      </c>
      <c r="H110" s="5">
        <v>298968000</v>
      </c>
      <c r="I110" t="s">
        <v>40</v>
      </c>
      <c r="J110" t="s">
        <v>44</v>
      </c>
      <c r="K110">
        <f>COUNTIFS(예실[계정코드], 예실[[#This Row],[계정코드]], 예실[월], 예실[[#This Row],[월]])</f>
        <v>1</v>
      </c>
      <c r="L110">
        <f>AVERAGEIFS(예실[실적], 예실[계정코드], 예실[[#This Row],[계정코드]])</f>
        <v>301881190.47619045</v>
      </c>
      <c r="M110" s="7">
        <f>IF(ISNUMBER(예실[[#This Row],[실적]]), 예실[[#This Row],[실적]]/예실[[#This Row],[계정평균]], "")</f>
        <v>0.99034987747466097</v>
      </c>
      <c r="N110" s="7" t="str">
        <f>IF(예실[[#This Row],[평균대비배수]]="", "", IF(예실[[#This Row],[평균대비배수]]&gt;=튀는값배수기준, "원천확인", ""))</f>
        <v/>
      </c>
      <c r="O110" s="7" t="str">
        <f>예실[[#This Row],[계정코드]]&amp;"|"&amp;TEXT(예실[[#This Row],[월]], "yyyy-mm")</f>
        <v>5140|2025-04</v>
      </c>
      <c r="P110" s="29" t="str">
        <f>IFERROR(INDEX(보정[보정 값], MATCH(예실[[#This Row],[키]], 보정[키], 0)), "")</f>
        <v/>
      </c>
      <c r="Q110" s="29">
        <f>IF(예실[[#This Row],[보정값]]&lt;&gt;"", 예실[[#This Row],[보정값]], IF(예실[[#This Row],[실적]]="", "", 예실[[#This Row],[실적]]))</f>
        <v>298968000</v>
      </c>
    </row>
    <row r="111" spans="1:17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 s="5">
        <v>300000000</v>
      </c>
      <c r="H111" s="5">
        <v>300606000</v>
      </c>
      <c r="I111" t="s">
        <v>40</v>
      </c>
      <c r="J111" t="s">
        <v>44</v>
      </c>
      <c r="K111">
        <f>COUNTIFS(예실[계정코드], 예실[[#This Row],[계정코드]], 예실[월], 예실[[#This Row],[월]])</f>
        <v>1</v>
      </c>
      <c r="L111">
        <f>AVERAGEIFS(예실[실적], 예실[계정코드], 예실[[#This Row],[계정코드]])</f>
        <v>301881190.47619045</v>
      </c>
      <c r="M111" s="7">
        <f>IF(ISNUMBER(예실[[#This Row],[실적]]), 예실[[#This Row],[실적]]/예실[[#This Row],[계정평균]], "")</f>
        <v>0.99577585316203721</v>
      </c>
      <c r="N111" s="7" t="str">
        <f>IF(예실[[#This Row],[평균대비배수]]="", "", IF(예실[[#This Row],[평균대비배수]]&gt;=튀는값배수기준, "원천확인", ""))</f>
        <v/>
      </c>
      <c r="O111" s="7" t="str">
        <f>예실[[#This Row],[계정코드]]&amp;"|"&amp;TEXT(예실[[#This Row],[월]], "yyyy-mm")</f>
        <v>5140|2025-05</v>
      </c>
      <c r="P111" s="29" t="str">
        <f>IFERROR(INDEX(보정[보정 값], MATCH(예실[[#This Row],[키]], 보정[키], 0)), "")</f>
        <v/>
      </c>
      <c r="Q111" s="29">
        <f>IF(예실[[#This Row],[보정값]]&lt;&gt;"", 예실[[#This Row],[보정값]], IF(예실[[#This Row],[실적]]="", "", 예실[[#This Row],[실적]]))</f>
        <v>300606000</v>
      </c>
    </row>
    <row r="112" spans="1:17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 s="5">
        <v>300000000</v>
      </c>
      <c r="H112" s="5">
        <v>296209000</v>
      </c>
      <c r="I112" t="s">
        <v>40</v>
      </c>
      <c r="J112" t="s">
        <v>44</v>
      </c>
      <c r="K112">
        <f>COUNTIFS(예실[계정코드], 예실[[#This Row],[계정코드]], 예실[월], 예실[[#This Row],[월]])</f>
        <v>1</v>
      </c>
      <c r="L112">
        <f>AVERAGEIFS(예실[실적], 예실[계정코드], 예실[[#This Row],[계정코드]])</f>
        <v>301881190.47619045</v>
      </c>
      <c r="M112" s="7">
        <f>IF(ISNUMBER(예실[[#This Row],[실적]]), 예실[[#This Row],[실적]]/예실[[#This Row],[계정평균]], "")</f>
        <v>0.98121052037974588</v>
      </c>
      <c r="N112" s="7" t="str">
        <f>IF(예실[[#This Row],[평균대비배수]]="", "", IF(예실[[#This Row],[평균대비배수]]&gt;=튀는값배수기준, "원천확인", ""))</f>
        <v/>
      </c>
      <c r="O112" s="7" t="str">
        <f>예실[[#This Row],[계정코드]]&amp;"|"&amp;TEXT(예실[[#This Row],[월]], "yyyy-mm")</f>
        <v>5140|2025-06</v>
      </c>
      <c r="P112" s="29" t="str">
        <f>IFERROR(INDEX(보정[보정 값], MATCH(예실[[#This Row],[키]], 보정[키], 0)), "")</f>
        <v/>
      </c>
      <c r="Q112" s="29">
        <f>IF(예실[[#This Row],[보정값]]&lt;&gt;"", 예실[[#This Row],[보정값]], IF(예실[[#This Row],[실적]]="", "", 예실[[#This Row],[실적]]))</f>
        <v>296209000</v>
      </c>
    </row>
    <row r="113" spans="1:17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 s="5">
        <v>300000000</v>
      </c>
      <c r="H113" s="5">
        <v>295508000</v>
      </c>
      <c r="I113" t="s">
        <v>40</v>
      </c>
      <c r="J113" t="s">
        <v>44</v>
      </c>
      <c r="K113">
        <f>COUNTIFS(예실[계정코드], 예실[[#This Row],[계정코드]], 예실[월], 예실[[#This Row],[월]])</f>
        <v>1</v>
      </c>
      <c r="L113">
        <f>AVERAGEIFS(예실[실적], 예실[계정코드], 예실[[#This Row],[계정코드]])</f>
        <v>301881190.47619045</v>
      </c>
      <c r="M113" s="7">
        <f>IF(ISNUMBER(예실[[#This Row],[실적]]), 예실[[#This Row],[실적]]/예실[[#This Row],[계정평균]], "")</f>
        <v>0.97888841478948285</v>
      </c>
      <c r="N113" s="7" t="str">
        <f>IF(예실[[#This Row],[평균대비배수]]="", "", IF(예실[[#This Row],[평균대비배수]]&gt;=튀는값배수기준, "원천확인", ""))</f>
        <v/>
      </c>
      <c r="O113" s="7" t="str">
        <f>예실[[#This Row],[계정코드]]&amp;"|"&amp;TEXT(예실[[#This Row],[월]], "yyyy-mm")</f>
        <v>5140|2025-07</v>
      </c>
      <c r="P113" s="29" t="str">
        <f>IFERROR(INDEX(보정[보정 값], MATCH(예실[[#This Row],[키]], 보정[키], 0)), "")</f>
        <v/>
      </c>
      <c r="Q113" s="29">
        <f>IF(예실[[#This Row],[보정값]]&lt;&gt;"", 예실[[#This Row],[보정값]], IF(예실[[#This Row],[실적]]="", "", 예실[[#This Row],[실적]]))</f>
        <v>295508000</v>
      </c>
    </row>
    <row r="114" spans="1:17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 s="5">
        <v>300000000</v>
      </c>
      <c r="H114" s="5">
        <v>299137000</v>
      </c>
      <c r="I114" t="s">
        <v>40</v>
      </c>
      <c r="J114" t="s">
        <v>44</v>
      </c>
      <c r="K114">
        <f>COUNTIFS(예실[계정코드], 예실[[#This Row],[계정코드]], 예실[월], 예실[[#This Row],[월]])</f>
        <v>1</v>
      </c>
      <c r="L114">
        <f>AVERAGEIFS(예실[실적], 예실[계정코드], 예실[[#This Row],[계정코드]])</f>
        <v>301881190.47619045</v>
      </c>
      <c r="M114" s="7">
        <f>IF(ISNUMBER(예실[[#This Row],[실적]]), 예실[[#This Row],[실적]]/예실[[#This Row],[계정평균]], "")</f>
        <v>0.99090970036304105</v>
      </c>
      <c r="N114" s="7" t="str">
        <f>IF(예실[[#This Row],[평균대비배수]]="", "", IF(예실[[#This Row],[평균대비배수]]&gt;=튀는값배수기준, "원천확인", ""))</f>
        <v/>
      </c>
      <c r="O114" s="7" t="str">
        <f>예실[[#This Row],[계정코드]]&amp;"|"&amp;TEXT(예실[[#This Row],[월]], "yyyy-mm")</f>
        <v>5140|2025-08</v>
      </c>
      <c r="P114" s="29" t="str">
        <f>IFERROR(INDEX(보정[보정 값], MATCH(예실[[#This Row],[키]], 보정[키], 0)), "")</f>
        <v/>
      </c>
      <c r="Q114" s="29">
        <f>IF(예실[[#This Row],[보정값]]&lt;&gt;"", 예실[[#This Row],[보정값]], IF(예실[[#This Row],[실적]]="", "", 예실[[#This Row],[실적]]))</f>
        <v>299137000</v>
      </c>
    </row>
    <row r="115" spans="1:17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 s="5">
        <v>300000000</v>
      </c>
      <c r="H115" s="5">
        <v>296187000</v>
      </c>
      <c r="I115" t="s">
        <v>40</v>
      </c>
      <c r="J115" t="s">
        <v>44</v>
      </c>
      <c r="K115">
        <f>COUNTIFS(예실[계정코드], 예실[[#This Row],[계정코드]], 예실[월], 예실[[#This Row],[월]])</f>
        <v>1</v>
      </c>
      <c r="L115">
        <f>AVERAGEIFS(예실[실적], 예실[계정코드], 예실[[#This Row],[계정코드]])</f>
        <v>301881190.47619045</v>
      </c>
      <c r="M115" s="7">
        <f>IF(ISNUMBER(예실[[#This Row],[실적]]), 예실[[#This Row],[실적]]/예실[[#This Row],[계정평균]], "")</f>
        <v>0.98113764402741233</v>
      </c>
      <c r="N115" s="7" t="str">
        <f>IF(예실[[#This Row],[평균대비배수]]="", "", IF(예실[[#This Row],[평균대비배수]]&gt;=튀는값배수기준, "원천확인", ""))</f>
        <v/>
      </c>
      <c r="O115" s="7" t="str">
        <f>예실[[#This Row],[계정코드]]&amp;"|"&amp;TEXT(예실[[#This Row],[월]], "yyyy-mm")</f>
        <v>5140|2025-09</v>
      </c>
      <c r="P115" s="29" t="str">
        <f>IFERROR(INDEX(보정[보정 값], MATCH(예실[[#This Row],[키]], 보정[키], 0)), "")</f>
        <v/>
      </c>
      <c r="Q115" s="29">
        <f>IF(예실[[#This Row],[보정값]]&lt;&gt;"", 예실[[#This Row],[보정값]], IF(예실[[#This Row],[실적]]="", "", 예실[[#This Row],[실적]]))</f>
        <v>296187000</v>
      </c>
    </row>
    <row r="116" spans="1:17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 s="5">
        <v>300000000</v>
      </c>
      <c r="H116" s="5">
        <v>295108000</v>
      </c>
      <c r="I116" t="s">
        <v>40</v>
      </c>
      <c r="J116" t="s">
        <v>44</v>
      </c>
      <c r="K116">
        <f>COUNTIFS(예실[계정코드], 예실[[#This Row],[계정코드]], 예실[월], 예실[[#This Row],[월]])</f>
        <v>1</v>
      </c>
      <c r="L116">
        <f>AVERAGEIFS(예실[실적], 예실[계정코드], 예실[[#This Row],[계정코드]])</f>
        <v>301881190.47619045</v>
      </c>
      <c r="M116" s="7">
        <f>IF(ISNUMBER(예실[[#This Row],[실적]]), 예실[[#This Row],[실적]]/예실[[#This Row],[계정평균]], "")</f>
        <v>0.97756339020160099</v>
      </c>
      <c r="N116" s="7" t="str">
        <f>IF(예실[[#This Row],[평균대비배수]]="", "", IF(예실[[#This Row],[평균대비배수]]&gt;=튀는값배수기준, "원천확인", ""))</f>
        <v/>
      </c>
      <c r="O116" s="7" t="str">
        <f>예실[[#This Row],[계정코드]]&amp;"|"&amp;TEXT(예실[[#This Row],[월]], "yyyy-mm")</f>
        <v>5140|2025-10</v>
      </c>
      <c r="P116" s="29" t="str">
        <f>IFERROR(INDEX(보정[보정 값], MATCH(예실[[#This Row],[키]], 보정[키], 0)), "")</f>
        <v/>
      </c>
      <c r="Q116" s="29">
        <f>IF(예실[[#This Row],[보정값]]&lt;&gt;"", 예실[[#This Row],[보정값]], IF(예실[[#This Row],[실적]]="", "", 예실[[#This Row],[실적]]))</f>
        <v>295108000</v>
      </c>
    </row>
    <row r="117" spans="1:17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 s="5">
        <v>300000000</v>
      </c>
      <c r="H117" s="5">
        <v>296556000</v>
      </c>
      <c r="I117" t="s">
        <v>40</v>
      </c>
      <c r="J117" t="s">
        <v>44</v>
      </c>
      <c r="K117">
        <f>COUNTIFS(예실[계정코드], 예실[[#This Row],[계정코드]], 예실[월], 예실[[#This Row],[월]])</f>
        <v>1</v>
      </c>
      <c r="L117">
        <f>AVERAGEIFS(예실[실적], 예실[계정코드], 예실[[#This Row],[계정코드]])</f>
        <v>301881190.47619045</v>
      </c>
      <c r="M117" s="7">
        <f>IF(ISNUMBER(예실[[#This Row],[실적]]), 예실[[#This Row],[실적]]/예실[[#This Row],[계정평균]], "")</f>
        <v>0.98235997920973339</v>
      </c>
      <c r="N117" s="7" t="str">
        <f>IF(예실[[#This Row],[평균대비배수]]="", "", IF(예실[[#This Row],[평균대비배수]]&gt;=튀는값배수기준, "원천확인", ""))</f>
        <v/>
      </c>
      <c r="O117" s="7" t="str">
        <f>예실[[#This Row],[계정코드]]&amp;"|"&amp;TEXT(예실[[#This Row],[월]], "yyyy-mm")</f>
        <v>5140|2025-11</v>
      </c>
      <c r="P117" s="29" t="str">
        <f>IFERROR(INDEX(보정[보정 값], MATCH(예실[[#This Row],[키]], 보정[키], 0)), "")</f>
        <v/>
      </c>
      <c r="Q117" s="29">
        <f>IF(예실[[#This Row],[보정값]]&lt;&gt;"", 예실[[#This Row],[보정값]], IF(예실[[#This Row],[실적]]="", "", 예실[[#This Row],[실적]]))</f>
        <v>296556000</v>
      </c>
    </row>
    <row r="118" spans="1:17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 s="5">
        <v>300000000</v>
      </c>
      <c r="H118" s="5">
        <v>296113000</v>
      </c>
      <c r="I118" t="s">
        <v>40</v>
      </c>
      <c r="J118" t="s">
        <v>44</v>
      </c>
      <c r="K118">
        <f>COUNTIFS(예실[계정코드], 예실[[#This Row],[계정코드]], 예실[월], 예실[[#This Row],[월]])</f>
        <v>1</v>
      </c>
      <c r="L118">
        <f>AVERAGEIFS(예실[실적], 예실[계정코드], 예실[[#This Row],[계정코드]])</f>
        <v>301881190.47619045</v>
      </c>
      <c r="M118" s="7">
        <f>IF(ISNUMBER(예실[[#This Row],[실적]]), 예실[[#This Row],[실적]]/예실[[#This Row],[계정평균]], "")</f>
        <v>0.98089251447865422</v>
      </c>
      <c r="N118" s="7" t="str">
        <f>IF(예실[[#This Row],[평균대비배수]]="", "", IF(예실[[#This Row],[평균대비배수]]&gt;=튀는값배수기준, "원천확인", ""))</f>
        <v/>
      </c>
      <c r="O118" s="7" t="str">
        <f>예실[[#This Row],[계정코드]]&amp;"|"&amp;TEXT(예실[[#This Row],[월]], "yyyy-mm")</f>
        <v>5140|2025-12</v>
      </c>
      <c r="P118" s="29" t="str">
        <f>IFERROR(INDEX(보정[보정 값], MATCH(예실[[#This Row],[키]], 보정[키], 0)), "")</f>
        <v/>
      </c>
      <c r="Q118" s="29">
        <f>IF(예실[[#This Row],[보정값]]&lt;&gt;"", 예실[[#This Row],[보정값]], IF(예실[[#This Row],[실적]]="", "", 예실[[#This Row],[실적]]))</f>
        <v>296113000</v>
      </c>
    </row>
    <row r="119" spans="1:17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 s="5">
        <v>300000000</v>
      </c>
      <c r="H119" s="5">
        <v>308474000</v>
      </c>
      <c r="I119" t="s">
        <v>40</v>
      </c>
      <c r="J119" t="s">
        <v>44</v>
      </c>
      <c r="K119">
        <f>COUNTIFS(예실[계정코드], 예실[[#This Row],[계정코드]], 예실[월], 예실[[#This Row],[월]])</f>
        <v>1</v>
      </c>
      <c r="L119">
        <f>AVERAGEIFS(예실[실적], 예실[계정코드], 예실[[#This Row],[계정코드]])</f>
        <v>301881190.47619045</v>
      </c>
      <c r="M119" s="7">
        <f>IF(ISNUMBER(예실[[#This Row],[실적]]), 예실[[#This Row],[실적]]/예실[[#This Row],[계정평균]], "")</f>
        <v>1.0218390868056735</v>
      </c>
      <c r="N119" s="7" t="str">
        <f>IF(예실[[#This Row],[평균대비배수]]="", "", IF(예실[[#This Row],[평균대비배수]]&gt;=튀는값배수기준, "원천확인", ""))</f>
        <v/>
      </c>
      <c r="O119" s="7" t="str">
        <f>예실[[#This Row],[계정코드]]&amp;"|"&amp;TEXT(예실[[#This Row],[월]], "yyyy-mm")</f>
        <v>5140|2026-01</v>
      </c>
      <c r="P119" s="29" t="str">
        <f>IFERROR(INDEX(보정[보정 값], MATCH(예실[[#This Row],[키]], 보정[키], 0)), "")</f>
        <v/>
      </c>
      <c r="Q119" s="29">
        <f>IF(예실[[#This Row],[보정값]]&lt;&gt;"", 예실[[#This Row],[보정값]], IF(예실[[#This Row],[실적]]="", "", 예실[[#This Row],[실적]]))</f>
        <v>308474000</v>
      </c>
    </row>
    <row r="120" spans="1:17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 s="5">
        <v>300000000</v>
      </c>
      <c r="H120" s="5">
        <v>308204000</v>
      </c>
      <c r="I120" t="s">
        <v>40</v>
      </c>
      <c r="J120" t="s">
        <v>44</v>
      </c>
      <c r="K120">
        <f>COUNTIFS(예실[계정코드], 예실[[#This Row],[계정코드]], 예실[월], 예실[[#This Row],[월]])</f>
        <v>1</v>
      </c>
      <c r="L120">
        <f>AVERAGEIFS(예실[실적], 예실[계정코드], 예실[[#This Row],[계정코드]])</f>
        <v>301881190.47619045</v>
      </c>
      <c r="M120" s="7">
        <f>IF(ISNUMBER(예실[[#This Row],[실적]]), 예실[[#This Row],[실적]]/예실[[#This Row],[계정평균]], "")</f>
        <v>1.0209446952088532</v>
      </c>
      <c r="N120" s="7" t="str">
        <f>IF(예실[[#This Row],[평균대비배수]]="", "", IF(예실[[#This Row],[평균대비배수]]&gt;=튀는값배수기준, "원천확인", ""))</f>
        <v/>
      </c>
      <c r="O120" s="7" t="str">
        <f>예실[[#This Row],[계정코드]]&amp;"|"&amp;TEXT(예실[[#This Row],[월]], "yyyy-mm")</f>
        <v>5140|2026-02</v>
      </c>
      <c r="P120" s="29" t="str">
        <f>IFERROR(INDEX(보정[보정 값], MATCH(예실[[#This Row],[키]], 보정[키], 0)), "")</f>
        <v/>
      </c>
      <c r="Q120" s="29">
        <f>IF(예실[[#This Row],[보정값]]&lt;&gt;"", 예실[[#This Row],[보정값]], IF(예실[[#This Row],[실적]]="", "", 예실[[#This Row],[실적]]))</f>
        <v>308204000</v>
      </c>
    </row>
    <row r="121" spans="1:17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 s="5">
        <v>300000000</v>
      </c>
      <c r="H121" s="5">
        <v>308881000</v>
      </c>
      <c r="I121" t="s">
        <v>40</v>
      </c>
      <c r="J121" t="s">
        <v>44</v>
      </c>
      <c r="K121">
        <f>COUNTIFS(예실[계정코드], 예실[[#This Row],[계정코드]], 예실[월], 예실[[#This Row],[월]])</f>
        <v>1</v>
      </c>
      <c r="L121">
        <f>AVERAGEIFS(예실[실적], 예실[계정코드], 예실[[#This Row],[계정코드]])</f>
        <v>301881190.47619045</v>
      </c>
      <c r="M121" s="7">
        <f>IF(ISNUMBER(예실[[#This Row],[실적]]), 예실[[#This Row],[실적]]/예실[[#This Row],[계정평균]], "")</f>
        <v>1.0231872993238431</v>
      </c>
      <c r="N121" s="7" t="str">
        <f>IF(예실[[#This Row],[평균대비배수]]="", "", IF(예실[[#This Row],[평균대비배수]]&gt;=튀는값배수기준, "원천확인", ""))</f>
        <v/>
      </c>
      <c r="O121" s="7" t="str">
        <f>예실[[#This Row],[계정코드]]&amp;"|"&amp;TEXT(예실[[#This Row],[월]], "yyyy-mm")</f>
        <v>5140|2026-03</v>
      </c>
      <c r="P121" s="29" t="str">
        <f>IFERROR(INDEX(보정[보정 값], MATCH(예실[[#This Row],[키]], 보정[키], 0)), "")</f>
        <v/>
      </c>
      <c r="Q121" s="29">
        <f>IF(예실[[#This Row],[보정값]]&lt;&gt;"", 예실[[#This Row],[보정값]], IF(예실[[#This Row],[실적]]="", "", 예실[[#This Row],[실적]]))</f>
        <v>308881000</v>
      </c>
    </row>
    <row r="122" spans="1:17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 s="5">
        <v>300000000</v>
      </c>
      <c r="H122" s="5">
        <v>307994000</v>
      </c>
      <c r="I122" t="s">
        <v>40</v>
      </c>
      <c r="J122" t="s">
        <v>44</v>
      </c>
      <c r="K122">
        <f>COUNTIFS(예실[계정코드], 예실[[#This Row],[계정코드]], 예실[월], 예실[[#This Row],[월]])</f>
        <v>1</v>
      </c>
      <c r="L122">
        <f>AVERAGEIFS(예실[실적], 예실[계정코드], 예실[[#This Row],[계정코드]])</f>
        <v>301881190.47619045</v>
      </c>
      <c r="M122" s="7">
        <f>IF(ISNUMBER(예실[[#This Row],[실적]]), 예실[[#This Row],[실적]]/예실[[#This Row],[계정평균]], "")</f>
        <v>1.0202490573002152</v>
      </c>
      <c r="N122" s="7" t="str">
        <f>IF(예실[[#This Row],[평균대비배수]]="", "", IF(예실[[#This Row],[평균대비배수]]&gt;=튀는값배수기준, "원천확인", ""))</f>
        <v/>
      </c>
      <c r="O122" s="7" t="str">
        <f>예실[[#This Row],[계정코드]]&amp;"|"&amp;TEXT(예실[[#This Row],[월]], "yyyy-mm")</f>
        <v>5140|2026-04</v>
      </c>
      <c r="P122" s="29" t="str">
        <f>IFERROR(INDEX(보정[보정 값], MATCH(예실[[#This Row],[키]], 보정[키], 0)), "")</f>
        <v/>
      </c>
      <c r="Q122" s="29">
        <f>IF(예실[[#This Row],[보정값]]&lt;&gt;"", 예실[[#This Row],[보정값]], IF(예실[[#This Row],[실적]]="", "", 예실[[#This Row],[실적]]))</f>
        <v>307994000</v>
      </c>
    </row>
    <row r="123" spans="1:17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 s="5">
        <v>300000000</v>
      </c>
      <c r="H123" s="5">
        <v>307298000</v>
      </c>
      <c r="I123" t="s">
        <v>40</v>
      </c>
      <c r="J123" t="s">
        <v>44</v>
      </c>
      <c r="K123">
        <f>COUNTIFS(예실[계정코드], 예실[[#This Row],[계정코드]], 예실[월], 예실[[#This Row],[월]])</f>
        <v>1</v>
      </c>
      <c r="L123">
        <f>AVERAGEIFS(예실[실적], 예실[계정코드], 예실[[#This Row],[계정코드]])</f>
        <v>301881190.47619045</v>
      </c>
      <c r="M123" s="7">
        <f>IF(ISNUMBER(예실[[#This Row],[실적]]), 예실[[#This Row],[실적]]/예실[[#This Row],[계정평균]], "")</f>
        <v>1.0179435145173008</v>
      </c>
      <c r="N123" s="7" t="str">
        <f>IF(예실[[#This Row],[평균대비배수]]="", "", IF(예실[[#This Row],[평균대비배수]]&gt;=튀는값배수기준, "원천확인", ""))</f>
        <v/>
      </c>
      <c r="O123" s="7" t="str">
        <f>예실[[#This Row],[계정코드]]&amp;"|"&amp;TEXT(예실[[#This Row],[월]], "yyyy-mm")</f>
        <v>5140|2026-05</v>
      </c>
      <c r="P123" s="29" t="str">
        <f>IFERROR(INDEX(보정[보정 값], MATCH(예실[[#This Row],[키]], 보정[키], 0)), "")</f>
        <v/>
      </c>
      <c r="Q123" s="29">
        <f>IF(예실[[#This Row],[보정값]]&lt;&gt;"", 예실[[#This Row],[보정값]], IF(예실[[#This Row],[실적]]="", "", 예실[[#This Row],[실적]]))</f>
        <v>307298000</v>
      </c>
    </row>
    <row r="124" spans="1:17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 s="5">
        <v>300000000</v>
      </c>
      <c r="H124" s="5">
        <v>308301000</v>
      </c>
      <c r="I124" t="s">
        <v>40</v>
      </c>
      <c r="J124" t="s">
        <v>44</v>
      </c>
      <c r="K124">
        <f>COUNTIFS(예실[계정코드], 예실[[#This Row],[계정코드]], 예실[월], 예실[[#This Row],[월]])</f>
        <v>1</v>
      </c>
      <c r="L124">
        <f>AVERAGEIFS(예실[실적], 예실[계정코드], 예실[[#This Row],[계정코드]])</f>
        <v>301881190.47619045</v>
      </c>
      <c r="M124" s="7">
        <f>IF(ISNUMBER(예실[[#This Row],[실적]]), 예실[[#This Row],[실적]]/예실[[#This Row],[계정평균]], "")</f>
        <v>1.0212660136714145</v>
      </c>
      <c r="N124" s="7" t="str">
        <f>IF(예실[[#This Row],[평균대비배수]]="", "", IF(예실[[#This Row],[평균대비배수]]&gt;=튀는값배수기준, "원천확인", ""))</f>
        <v/>
      </c>
      <c r="O124" s="7" t="str">
        <f>예실[[#This Row],[계정코드]]&amp;"|"&amp;TEXT(예실[[#This Row],[월]], "yyyy-mm")</f>
        <v>5140|2026-06</v>
      </c>
      <c r="P124" s="29" t="str">
        <f>IFERROR(INDEX(보정[보정 값], MATCH(예실[[#This Row],[키]], 보정[키], 0)), "")</f>
        <v/>
      </c>
      <c r="Q124" s="29">
        <f>IF(예실[[#This Row],[보정값]]&lt;&gt;"", 예실[[#This Row],[보정값]], IF(예실[[#This Row],[실적]]="", "", 예실[[#This Row],[실적]]))</f>
        <v>308301000</v>
      </c>
    </row>
    <row r="125" spans="1:17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 s="5">
        <v>300000000</v>
      </c>
      <c r="H125" s="5">
        <v>307432000</v>
      </c>
      <c r="I125" t="s">
        <v>40</v>
      </c>
      <c r="J125" t="s">
        <v>44</v>
      </c>
      <c r="K125">
        <f>COUNTIFS(예실[계정코드], 예실[[#This Row],[계정코드]], 예실[월], 예실[[#This Row],[월]])</f>
        <v>1</v>
      </c>
      <c r="L125">
        <f>AVERAGEIFS(예실[실적], 예실[계정코드], 예실[[#This Row],[계정코드]])</f>
        <v>301881190.47619045</v>
      </c>
      <c r="M125" s="7">
        <f>IF(ISNUMBER(예실[[#This Row],[실적]]), 예실[[#This Row],[실적]]/예실[[#This Row],[계정평균]], "")</f>
        <v>1.0183873977542413</v>
      </c>
      <c r="N125" s="7" t="str">
        <f>IF(예실[[#This Row],[평균대비배수]]="", "", IF(예실[[#This Row],[평균대비배수]]&gt;=튀는값배수기준, "원천확인", ""))</f>
        <v/>
      </c>
      <c r="O125" s="7" t="str">
        <f>예실[[#This Row],[계정코드]]&amp;"|"&amp;TEXT(예실[[#This Row],[월]], "yyyy-mm")</f>
        <v>5140|2026-07</v>
      </c>
      <c r="P125" s="29" t="str">
        <f>IFERROR(INDEX(보정[보정 값], MATCH(예실[[#This Row],[키]], 보정[키], 0)), "")</f>
        <v/>
      </c>
      <c r="Q125" s="29">
        <f>IF(예실[[#This Row],[보정값]]&lt;&gt;"", 예실[[#This Row],[보정값]], IF(예실[[#This Row],[실적]]="", "", 예실[[#This Row],[실적]]))</f>
        <v>307432000</v>
      </c>
    </row>
    <row r="126" spans="1:17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 s="5">
        <v>300000000</v>
      </c>
      <c r="H126" s="5">
        <v>308885000</v>
      </c>
      <c r="I126" t="s">
        <v>40</v>
      </c>
      <c r="J126" t="s">
        <v>44</v>
      </c>
      <c r="K126">
        <f>COUNTIFS(예실[계정코드], 예실[[#This Row],[계정코드]], 예실[월], 예실[[#This Row],[월]])</f>
        <v>1</v>
      </c>
      <c r="L126">
        <f>AVERAGEIFS(예실[실적], 예실[계정코드], 예실[[#This Row],[계정코드]])</f>
        <v>301881190.47619045</v>
      </c>
      <c r="M126" s="7">
        <f>IF(ISNUMBER(예실[[#This Row],[실적]]), 예실[[#This Row],[실적]]/예실[[#This Row],[계정평균]], "")</f>
        <v>1.0232005495697221</v>
      </c>
      <c r="N126" s="7" t="str">
        <f>IF(예실[[#This Row],[평균대비배수]]="", "", IF(예실[[#This Row],[평균대비배수]]&gt;=튀는값배수기준, "원천확인", ""))</f>
        <v/>
      </c>
      <c r="O126" s="7" t="str">
        <f>예실[[#This Row],[계정코드]]&amp;"|"&amp;TEXT(예실[[#This Row],[월]], "yyyy-mm")</f>
        <v>5140|2026-08</v>
      </c>
      <c r="P126" s="29" t="str">
        <f>IFERROR(INDEX(보정[보정 값], MATCH(예실[[#This Row],[키]], 보정[키], 0)), "")</f>
        <v/>
      </c>
      <c r="Q126" s="29">
        <f>IF(예실[[#This Row],[보정값]]&lt;&gt;"", 예실[[#This Row],[보정값]], IF(예실[[#This Row],[실적]]="", "", 예실[[#This Row],[실적]]))</f>
        <v>308885000</v>
      </c>
    </row>
    <row r="127" spans="1:17">
      <c r="A127" t="s">
        <v>47</v>
      </c>
      <c r="B127" t="s">
        <v>48</v>
      </c>
      <c r="C127" s="6">
        <v>46266</v>
      </c>
      <c r="D127">
        <v>2026</v>
      </c>
      <c r="E127">
        <v>9</v>
      </c>
      <c r="F127">
        <v>3</v>
      </c>
      <c r="G127" s="5">
        <v>300000000</v>
      </c>
      <c r="H127" s="5">
        <v>308703000</v>
      </c>
      <c r="I127" t="s">
        <v>40</v>
      </c>
      <c r="J127" t="s">
        <v>44</v>
      </c>
      <c r="K127">
        <f>COUNTIFS(예실[계정코드], 예실[[#This Row],[계정코드]], 예실[월], 예실[[#This Row],[월]])</f>
        <v>1</v>
      </c>
      <c r="L127">
        <f>AVERAGEIFS(예실[실적], 예실[계정코드], 예실[[#This Row],[계정코드]])</f>
        <v>301881190.47619045</v>
      </c>
      <c r="M127" s="7">
        <f>IF(ISNUMBER(예실[[#This Row],[실적]]), 예실[[#This Row],[실적]]/예실[[#This Row],[계정평균]], "")</f>
        <v>1.0225976633822358</v>
      </c>
      <c r="N127" s="7" t="str">
        <f>IF(예실[[#This Row],[평균대비배수]]="", "", IF(예실[[#This Row],[평균대비배수]]&gt;=튀는값배수기준, "원천확인", ""))</f>
        <v/>
      </c>
      <c r="O127" s="7" t="str">
        <f>예실[[#This Row],[계정코드]]&amp;"|"&amp;TEXT(예실[[#This Row],[월]], "yyyy-mm")</f>
        <v>5140|2026-09</v>
      </c>
      <c r="P127" s="29" t="str">
        <f>IFERROR(INDEX(보정[보정 값], MATCH(예실[[#This Row],[키]], 보정[키], 0)), "")</f>
        <v/>
      </c>
      <c r="Q127" s="29">
        <f>IF(예실[[#This Row],[보정값]]&lt;&gt;"", 예실[[#This Row],[보정값]], IF(예실[[#This Row],[실적]]="", "", 예실[[#This Row],[실적]]))</f>
        <v>308703000</v>
      </c>
    </row>
    <row r="128" spans="1:17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 s="5">
        <v>350000000</v>
      </c>
      <c r="H128" s="5">
        <v>350160000</v>
      </c>
      <c r="I128" t="s">
        <v>51</v>
      </c>
      <c r="J128" t="s">
        <v>52</v>
      </c>
      <c r="K128">
        <f>COUNTIFS(예실[계정코드], 예실[[#This Row],[계정코드]], 예실[월], 예실[[#This Row],[월]])</f>
        <v>1</v>
      </c>
      <c r="L128">
        <f>AVERAGEIFS(예실[실적], 예실[계정코드], 예실[[#This Row],[계정코드]])</f>
        <v>357680238.09523809</v>
      </c>
      <c r="M128" s="7">
        <f>IF(ISNUMBER(예실[[#This Row],[실적]]), 예실[[#This Row],[실적]]/예실[[#This Row],[계정평균]], "")</f>
        <v>0.97897496899664971</v>
      </c>
      <c r="N128" s="7" t="str">
        <f>IF(예실[[#This Row],[평균대비배수]]="", "", IF(예실[[#This Row],[평균대비배수]]&gt;=튀는값배수기준, "원천확인", ""))</f>
        <v/>
      </c>
      <c r="O128" s="7" t="str">
        <f>예실[[#This Row],[계정코드]]&amp;"|"&amp;TEXT(예실[[#This Row],[월]], "yyyy-mm")</f>
        <v>6110|2025-01</v>
      </c>
      <c r="P128" s="29" t="str">
        <f>IFERROR(INDEX(보정[보정 값], MATCH(예실[[#This Row],[키]], 보정[키], 0)), "")</f>
        <v/>
      </c>
      <c r="Q128" s="29">
        <f>IF(예실[[#This Row],[보정값]]&lt;&gt;"", 예실[[#This Row],[보정값]], IF(예실[[#This Row],[실적]]="", "", 예실[[#This Row],[실적]]))</f>
        <v>350160000</v>
      </c>
    </row>
    <row r="129" spans="1:17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 s="5">
        <v>350000000</v>
      </c>
      <c r="H129" s="5">
        <v>351023000</v>
      </c>
      <c r="I129" t="s">
        <v>51</v>
      </c>
      <c r="J129" t="s">
        <v>52</v>
      </c>
      <c r="K129">
        <f>COUNTIFS(예실[계정코드], 예실[[#This Row],[계정코드]], 예실[월], 예실[[#This Row],[월]])</f>
        <v>1</v>
      </c>
      <c r="L129">
        <f>AVERAGEIFS(예실[실적], 예실[계정코드], 예실[[#This Row],[계정코드]])</f>
        <v>357680238.09523809</v>
      </c>
      <c r="M129" s="7">
        <f>IF(ISNUMBER(예실[[#This Row],[실적]]), 예실[[#This Row],[실적]]/예실[[#This Row],[계정평균]], "")</f>
        <v>0.98138773858267925</v>
      </c>
      <c r="N129" s="7" t="str">
        <f>IF(예실[[#This Row],[평균대비배수]]="", "", IF(예실[[#This Row],[평균대비배수]]&gt;=튀는값배수기준, "원천확인", ""))</f>
        <v/>
      </c>
      <c r="O129" s="7" t="str">
        <f>예실[[#This Row],[계정코드]]&amp;"|"&amp;TEXT(예실[[#This Row],[월]], "yyyy-mm")</f>
        <v>6110|2025-02</v>
      </c>
      <c r="P129" s="29" t="str">
        <f>IFERROR(INDEX(보정[보정 값], MATCH(예실[[#This Row],[키]], 보정[키], 0)), "")</f>
        <v/>
      </c>
      <c r="Q129" s="29">
        <f>IF(예실[[#This Row],[보정값]]&lt;&gt;"", 예실[[#This Row],[보정값]], IF(예실[[#This Row],[실적]]="", "", 예실[[#This Row],[실적]]))</f>
        <v>351023000</v>
      </c>
    </row>
    <row r="130" spans="1:17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 s="5">
        <v>350000000</v>
      </c>
      <c r="H130" s="5">
        <v>347369000</v>
      </c>
      <c r="I130" t="s">
        <v>51</v>
      </c>
      <c r="J130" t="s">
        <v>52</v>
      </c>
      <c r="K130">
        <f>COUNTIFS(예실[계정코드], 예실[[#This Row],[계정코드]], 예실[월], 예실[[#This Row],[월]])</f>
        <v>1</v>
      </c>
      <c r="L130">
        <f>AVERAGEIFS(예실[실적], 예실[계정코드], 예실[[#This Row],[계정코드]])</f>
        <v>357680238.09523809</v>
      </c>
      <c r="M130" s="7">
        <f>IF(ISNUMBER(예실[[#This Row],[실적]]), 예실[[#This Row],[실적]]/예실[[#This Row],[계정평균]], "")</f>
        <v>0.97117190999942093</v>
      </c>
      <c r="N130" s="7" t="str">
        <f>IF(예실[[#This Row],[평균대비배수]]="", "", IF(예실[[#This Row],[평균대비배수]]&gt;=튀는값배수기준, "원천확인", ""))</f>
        <v/>
      </c>
      <c r="O130" s="7" t="str">
        <f>예실[[#This Row],[계정코드]]&amp;"|"&amp;TEXT(예실[[#This Row],[월]], "yyyy-mm")</f>
        <v>6110|2025-03</v>
      </c>
      <c r="P130" s="29" t="str">
        <f>IFERROR(INDEX(보정[보정 값], MATCH(예실[[#This Row],[키]], 보정[키], 0)), "")</f>
        <v/>
      </c>
      <c r="Q130" s="29">
        <f>IF(예실[[#This Row],[보정값]]&lt;&gt;"", 예실[[#This Row],[보정값]], IF(예실[[#This Row],[실적]]="", "", 예실[[#This Row],[실적]]))</f>
        <v>347369000</v>
      </c>
    </row>
    <row r="131" spans="1:17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 s="5">
        <v>350000000</v>
      </c>
      <c r="H131" s="5">
        <v>346788000</v>
      </c>
      <c r="I131" t="s">
        <v>51</v>
      </c>
      <c r="J131" t="s">
        <v>52</v>
      </c>
      <c r="K131">
        <f>COUNTIFS(예실[계정코드], 예실[[#This Row],[계정코드]], 예실[월], 예실[[#This Row],[월]])</f>
        <v>1</v>
      </c>
      <c r="L131">
        <f>AVERAGEIFS(예실[실적], 예실[계정코드], 예실[[#This Row],[계정코드]])</f>
        <v>357680238.09523809</v>
      </c>
      <c r="M131" s="7">
        <f>IF(ISNUMBER(예실[[#This Row],[실적]]), 예실[[#This Row],[실적]]/예실[[#This Row],[계정평균]], "")</f>
        <v>0.96954755411357707</v>
      </c>
      <c r="N131" s="7" t="str">
        <f>IF(예실[[#This Row],[평균대비배수]]="", "", IF(예실[[#This Row],[평균대비배수]]&gt;=튀는값배수기준, "원천확인", ""))</f>
        <v/>
      </c>
      <c r="O131" s="7" t="str">
        <f>예실[[#This Row],[계정코드]]&amp;"|"&amp;TEXT(예실[[#This Row],[월]], "yyyy-mm")</f>
        <v>6110|2025-04</v>
      </c>
      <c r="P131" s="29" t="str">
        <f>IFERROR(INDEX(보정[보정 값], MATCH(예실[[#This Row],[키]], 보정[키], 0)), "")</f>
        <v/>
      </c>
      <c r="Q131" s="29">
        <f>IF(예실[[#This Row],[보정값]]&lt;&gt;"", 예실[[#This Row],[보정값]], IF(예실[[#This Row],[실적]]="", "", 예실[[#This Row],[실적]]))</f>
        <v>346788000</v>
      </c>
    </row>
    <row r="132" spans="1:17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 s="5">
        <v>350000000</v>
      </c>
      <c r="H132" s="5">
        <v>348574000</v>
      </c>
      <c r="I132" t="s">
        <v>51</v>
      </c>
      <c r="J132" t="s">
        <v>52</v>
      </c>
      <c r="K132">
        <f>COUNTIFS(예실[계정코드], 예실[[#This Row],[계정코드]], 예실[월], 예실[[#This Row],[월]])</f>
        <v>1</v>
      </c>
      <c r="L132">
        <f>AVERAGEIFS(예실[실적], 예실[계정코드], 예실[[#This Row],[계정코드]])</f>
        <v>357680238.09523809</v>
      </c>
      <c r="M132" s="7">
        <f>IF(ISNUMBER(예실[[#This Row],[실적]]), 예실[[#This Row],[실적]]/예실[[#This Row],[계정평균]], "")</f>
        <v>0.97454084088142046</v>
      </c>
      <c r="N132" s="7" t="str">
        <f>IF(예실[[#This Row],[평균대비배수]]="", "", IF(예실[[#This Row],[평균대비배수]]&gt;=튀는값배수기준, "원천확인", ""))</f>
        <v/>
      </c>
      <c r="O132" s="7" t="str">
        <f>예실[[#This Row],[계정코드]]&amp;"|"&amp;TEXT(예실[[#This Row],[월]], "yyyy-mm")</f>
        <v>6110|2025-05</v>
      </c>
      <c r="P132" s="29" t="str">
        <f>IFERROR(INDEX(보정[보정 값], MATCH(예실[[#This Row],[키]], 보정[키], 0)), "")</f>
        <v/>
      </c>
      <c r="Q132" s="29">
        <f>IF(예실[[#This Row],[보정값]]&lt;&gt;"", 예실[[#This Row],[보정값]], IF(예실[[#This Row],[실적]]="", "", 예실[[#This Row],[실적]]))</f>
        <v>348574000</v>
      </c>
    </row>
    <row r="133" spans="1:17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 s="5">
        <v>350000000</v>
      </c>
      <c r="H133" s="5">
        <v>347292000</v>
      </c>
      <c r="I133" t="s">
        <v>51</v>
      </c>
      <c r="J133" t="s">
        <v>52</v>
      </c>
      <c r="K133">
        <f>COUNTIFS(예실[계정코드], 예실[[#This Row],[계정코드]], 예실[월], 예실[[#This Row],[월]])</f>
        <v>1</v>
      </c>
      <c r="L133">
        <f>AVERAGEIFS(예실[실적], 예실[계정코드], 예실[[#This Row],[계정코드]])</f>
        <v>357680238.09523809</v>
      </c>
      <c r="M133" s="7">
        <f>IF(ISNUMBER(예실[[#This Row],[실적]]), 예실[[#This Row],[실적]]/예실[[#This Row],[계정평균]], "")</f>
        <v>0.97095663391816445</v>
      </c>
      <c r="N133" s="7" t="str">
        <f>IF(예실[[#This Row],[평균대비배수]]="", "", IF(예실[[#This Row],[평균대비배수]]&gt;=튀는값배수기준, "원천확인", ""))</f>
        <v/>
      </c>
      <c r="O133" s="7" t="str">
        <f>예실[[#This Row],[계정코드]]&amp;"|"&amp;TEXT(예실[[#This Row],[월]], "yyyy-mm")</f>
        <v>6110|2025-06</v>
      </c>
      <c r="P133" s="29" t="str">
        <f>IFERROR(INDEX(보정[보정 값], MATCH(예실[[#This Row],[키]], 보정[키], 0)), "")</f>
        <v/>
      </c>
      <c r="Q133" s="29">
        <f>IF(예실[[#This Row],[보정값]]&lt;&gt;"", 예실[[#This Row],[보정값]], IF(예실[[#This Row],[실적]]="", "", 예실[[#This Row],[실적]]))</f>
        <v>347292000</v>
      </c>
    </row>
    <row r="134" spans="1:17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 s="5">
        <v>350000000</v>
      </c>
      <c r="H134" s="5">
        <v>348419000</v>
      </c>
      <c r="I134" t="s">
        <v>51</v>
      </c>
      <c r="J134" t="s">
        <v>52</v>
      </c>
      <c r="K134">
        <f>COUNTIFS(예실[계정코드], 예실[[#This Row],[계정코드]], 예실[월], 예실[[#This Row],[월]])</f>
        <v>1</v>
      </c>
      <c r="L134">
        <f>AVERAGEIFS(예실[실적], 예실[계정코드], 예실[[#This Row],[계정코드]])</f>
        <v>357680238.09523809</v>
      </c>
      <c r="M134" s="7">
        <f>IF(ISNUMBER(예실[[#This Row],[실적]]), 예실[[#This Row],[실적]]/예실[[#This Row],[계정평균]], "")</f>
        <v>0.97410749292564458</v>
      </c>
      <c r="N134" s="7" t="str">
        <f>IF(예실[[#This Row],[평균대비배수]]="", "", IF(예실[[#This Row],[평균대비배수]]&gt;=튀는값배수기준, "원천확인", ""))</f>
        <v/>
      </c>
      <c r="O134" s="7" t="str">
        <f>예실[[#This Row],[계정코드]]&amp;"|"&amp;TEXT(예실[[#This Row],[월]], "yyyy-mm")</f>
        <v>6110|2025-07</v>
      </c>
      <c r="P134" s="29" t="str">
        <f>IFERROR(INDEX(보정[보정 값], MATCH(예실[[#This Row],[키]], 보정[키], 0)), "")</f>
        <v/>
      </c>
      <c r="Q134" s="29">
        <f>IF(예실[[#This Row],[보정값]]&lt;&gt;"", 예실[[#This Row],[보정값]], IF(예실[[#This Row],[실적]]="", "", 예실[[#This Row],[실적]]))</f>
        <v>348419000</v>
      </c>
    </row>
    <row r="135" spans="1:17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 s="5">
        <v>350000000</v>
      </c>
      <c r="H135" s="5">
        <v>346815000</v>
      </c>
      <c r="I135" t="s">
        <v>51</v>
      </c>
      <c r="J135" t="s">
        <v>52</v>
      </c>
      <c r="K135">
        <f>COUNTIFS(예실[계정코드], 예실[[#This Row],[계정코드]], 예실[월], 예실[[#This Row],[월]])</f>
        <v>1</v>
      </c>
      <c r="L135">
        <f>AVERAGEIFS(예실[실적], 예실[계정코드], 예실[[#This Row],[계정코드]])</f>
        <v>357680238.09523809</v>
      </c>
      <c r="M135" s="7">
        <f>IF(ISNUMBER(예실[[#This Row],[실적]]), 예실[[#This Row],[실적]]/예실[[#This Row],[계정평균]], "")</f>
        <v>0.96962304053168002</v>
      </c>
      <c r="N135" s="7" t="str">
        <f>IF(예실[[#This Row],[평균대비배수]]="", "", IF(예실[[#This Row],[평균대비배수]]&gt;=튀는값배수기준, "원천확인", ""))</f>
        <v/>
      </c>
      <c r="O135" s="7" t="str">
        <f>예실[[#This Row],[계정코드]]&amp;"|"&amp;TEXT(예실[[#This Row],[월]], "yyyy-mm")</f>
        <v>6110|2025-08</v>
      </c>
      <c r="P135" s="29" t="str">
        <f>IFERROR(INDEX(보정[보정 값], MATCH(예실[[#This Row],[키]], 보정[키], 0)), "")</f>
        <v/>
      </c>
      <c r="Q135" s="29">
        <f>IF(예실[[#This Row],[보정값]]&lt;&gt;"", 예실[[#This Row],[보정값]], IF(예실[[#This Row],[실적]]="", "", 예실[[#This Row],[실적]]))</f>
        <v>346815000</v>
      </c>
    </row>
    <row r="136" spans="1:17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 s="5">
        <v>350000000</v>
      </c>
      <c r="H136" s="5">
        <v>350937000</v>
      </c>
      <c r="I136" t="s">
        <v>51</v>
      </c>
      <c r="J136" t="s">
        <v>52</v>
      </c>
      <c r="K136">
        <f>COUNTIFS(예실[계정코드], 예실[[#This Row],[계정코드]], 예실[월], 예실[[#This Row],[월]])</f>
        <v>1</v>
      </c>
      <c r="L136">
        <f>AVERAGEIFS(예실[실적], 예실[계정코드], 예실[[#This Row],[계정코드]])</f>
        <v>357680238.09523809</v>
      </c>
      <c r="M136" s="7">
        <f>IF(ISNUMBER(예실[[#This Row],[실적]]), 예실[[#This Row],[실적]]/예실[[#This Row],[계정평균]], "")</f>
        <v>0.98114730036205522</v>
      </c>
      <c r="N136" s="7" t="str">
        <f>IF(예실[[#This Row],[평균대비배수]]="", "", IF(예실[[#This Row],[평균대비배수]]&gt;=튀는값배수기준, "원천확인", ""))</f>
        <v/>
      </c>
      <c r="O136" s="7" t="str">
        <f>예실[[#This Row],[계정코드]]&amp;"|"&amp;TEXT(예실[[#This Row],[월]], "yyyy-mm")</f>
        <v>6110|2025-09</v>
      </c>
      <c r="P136" s="29" t="str">
        <f>IFERROR(INDEX(보정[보정 값], MATCH(예실[[#This Row],[키]], 보정[키], 0)), "")</f>
        <v/>
      </c>
      <c r="Q136" s="29">
        <f>IF(예실[[#This Row],[보정값]]&lt;&gt;"", 예실[[#This Row],[보정값]], IF(예실[[#This Row],[실적]]="", "", 예실[[#This Row],[실적]]))</f>
        <v>350937000</v>
      </c>
    </row>
    <row r="137" spans="1:17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 s="5">
        <v>350000000</v>
      </c>
      <c r="H137" s="5">
        <v>347115000</v>
      </c>
      <c r="I137" t="s">
        <v>51</v>
      </c>
      <c r="J137" t="s">
        <v>52</v>
      </c>
      <c r="K137">
        <f>COUNTIFS(예실[계정코드], 예실[[#This Row],[계정코드]], 예실[월], 예실[[#This Row],[월]])</f>
        <v>1</v>
      </c>
      <c r="L137">
        <f>AVERAGEIFS(예실[실적], 예실[계정코드], 예실[[#This Row],[계정코드]])</f>
        <v>357680238.09523809</v>
      </c>
      <c r="M137" s="7">
        <f>IF(ISNUMBER(예실[[#This Row],[실적]]), 예실[[#This Row],[실적]]/예실[[#This Row],[계정평균]], "")</f>
        <v>0.97046177851060111</v>
      </c>
      <c r="N137" s="7" t="str">
        <f>IF(예실[[#This Row],[평균대비배수]]="", "", IF(예실[[#This Row],[평균대비배수]]&gt;=튀는값배수기준, "원천확인", ""))</f>
        <v/>
      </c>
      <c r="O137" s="7" t="str">
        <f>예실[[#This Row],[계정코드]]&amp;"|"&amp;TEXT(예실[[#This Row],[월]], "yyyy-mm")</f>
        <v>6110|2025-10</v>
      </c>
      <c r="P137" s="29" t="str">
        <f>IFERROR(INDEX(보정[보정 값], MATCH(예실[[#This Row],[키]], 보정[키], 0)), "")</f>
        <v/>
      </c>
      <c r="Q137" s="29">
        <f>IF(예실[[#This Row],[보정값]]&lt;&gt;"", 예실[[#This Row],[보정값]], IF(예실[[#This Row],[실적]]="", "", 예실[[#This Row],[실적]]))</f>
        <v>347115000</v>
      </c>
    </row>
    <row r="138" spans="1:17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 s="5">
        <v>350000000</v>
      </c>
      <c r="H138" s="5">
        <v>349886000</v>
      </c>
      <c r="I138" t="s">
        <v>51</v>
      </c>
      <c r="J138" t="s">
        <v>52</v>
      </c>
      <c r="K138">
        <f>COUNTIFS(예실[계정코드], 예실[[#This Row],[계정코드]], 예실[월], 예실[[#This Row],[월]])</f>
        <v>1</v>
      </c>
      <c r="L138">
        <f>AVERAGEIFS(예실[실적], 예실[계정코드], 예실[[#This Row],[계정코드]])</f>
        <v>357680238.09523809</v>
      </c>
      <c r="M138" s="7">
        <f>IF(ISNUMBER(예실[[#This Row],[실적]]), 예실[[#This Row],[실적]]/예실[[#This Row],[계정평균]], "")</f>
        <v>0.97820892164256845</v>
      </c>
      <c r="N138" s="7" t="str">
        <f>IF(예실[[#This Row],[평균대비배수]]="", "", IF(예실[[#This Row],[평균대비배수]]&gt;=튀는값배수기준, "원천확인", ""))</f>
        <v/>
      </c>
      <c r="O138" s="7" t="str">
        <f>예실[[#This Row],[계정코드]]&amp;"|"&amp;TEXT(예실[[#This Row],[월]], "yyyy-mm")</f>
        <v>6110|2025-11</v>
      </c>
      <c r="P138" s="29" t="str">
        <f>IFERROR(INDEX(보정[보정 값], MATCH(예실[[#This Row],[키]], 보정[키], 0)), "")</f>
        <v/>
      </c>
      <c r="Q138" s="29">
        <f>IF(예실[[#This Row],[보정값]]&lt;&gt;"", 예실[[#This Row],[보정값]], IF(예실[[#This Row],[실적]]="", "", 예실[[#This Row],[실적]]))</f>
        <v>349886000</v>
      </c>
    </row>
    <row r="139" spans="1:17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 s="5">
        <v>350000000</v>
      </c>
      <c r="H139" s="5">
        <v>349920000</v>
      </c>
      <c r="I139" t="s">
        <v>51</v>
      </c>
      <c r="J139" t="s">
        <v>52</v>
      </c>
      <c r="K139">
        <f>COUNTIFS(예실[계정코드], 예실[[#This Row],[계정코드]], 예실[월], 예실[[#This Row],[월]])</f>
        <v>1</v>
      </c>
      <c r="L139">
        <f>AVERAGEIFS(예실[실적], 예실[계정코드], 예실[[#This Row],[계정코드]])</f>
        <v>357680238.09523809</v>
      </c>
      <c r="M139" s="7">
        <f>IF(ISNUMBER(예실[[#This Row],[실적]]), 예실[[#This Row],[실적]]/예실[[#This Row],[계정평균]], "")</f>
        <v>0.97830397861351293</v>
      </c>
      <c r="N139" s="7" t="str">
        <f>IF(예실[[#This Row],[평균대비배수]]="", "", IF(예실[[#This Row],[평균대비배수]]&gt;=튀는값배수기준, "원천확인", ""))</f>
        <v/>
      </c>
      <c r="O139" s="7" t="str">
        <f>예실[[#This Row],[계정코드]]&amp;"|"&amp;TEXT(예실[[#This Row],[월]], "yyyy-mm")</f>
        <v>6110|2025-12</v>
      </c>
      <c r="P139" s="29" t="str">
        <f>IFERROR(INDEX(보정[보정 값], MATCH(예실[[#This Row],[키]], 보정[키], 0)), "")</f>
        <v/>
      </c>
      <c r="Q139" s="29">
        <f>IF(예실[[#This Row],[보정값]]&lt;&gt;"", 예실[[#This Row],[보정값]], IF(예실[[#This Row],[실적]]="", "", 예실[[#This Row],[실적]]))</f>
        <v>349920000</v>
      </c>
    </row>
    <row r="140" spans="1:17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 s="5">
        <v>371000000</v>
      </c>
      <c r="H140" s="5">
        <v>371704000</v>
      </c>
      <c r="I140" t="s">
        <v>51</v>
      </c>
      <c r="J140" t="s">
        <v>52</v>
      </c>
      <c r="K140">
        <f>COUNTIFS(예실[계정코드], 예실[[#This Row],[계정코드]], 예실[월], 예실[[#This Row],[월]])</f>
        <v>1</v>
      </c>
      <c r="L140">
        <f>AVERAGEIFS(예실[실적], 예실[계정코드], 예실[[#This Row],[계정코드]])</f>
        <v>357680238.09523809</v>
      </c>
      <c r="M140" s="7">
        <f>IF(ISNUMBER(예실[[#This Row],[실적]]), 예실[[#This Row],[실적]]/예실[[#This Row],[계정평균]], "")</f>
        <v>1.0392075390562334</v>
      </c>
      <c r="N140" s="7" t="str">
        <f>IF(예실[[#This Row],[평균대비배수]]="", "", IF(예실[[#This Row],[평균대비배수]]&gt;=튀는값배수기준, "원천확인", ""))</f>
        <v/>
      </c>
      <c r="O140" s="7" t="str">
        <f>예실[[#This Row],[계정코드]]&amp;"|"&amp;TEXT(예실[[#This Row],[월]], "yyyy-mm")</f>
        <v>6110|2026-01</v>
      </c>
      <c r="P140" s="29" t="str">
        <f>IFERROR(INDEX(보정[보정 값], MATCH(예실[[#This Row],[키]], 보정[키], 0)), "")</f>
        <v/>
      </c>
      <c r="Q140" s="29">
        <f>IF(예실[[#This Row],[보정값]]&lt;&gt;"", 예실[[#This Row],[보정값]], IF(예실[[#This Row],[실적]]="", "", 예실[[#This Row],[실적]]))</f>
        <v>371704000</v>
      </c>
    </row>
    <row r="141" spans="1:17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 s="5">
        <v>371000000</v>
      </c>
      <c r="H141" s="5">
        <v>370907000</v>
      </c>
      <c r="I141" t="s">
        <v>51</v>
      </c>
      <c r="J141" t="s">
        <v>52</v>
      </c>
      <c r="K141">
        <f>COUNTIFS(예실[계정코드], 예실[[#This Row],[계정코드]], 예실[월], 예실[[#This Row],[월]])</f>
        <v>1</v>
      </c>
      <c r="L141">
        <f>AVERAGEIFS(예실[실적], 예실[계정코드], 예실[[#This Row],[계정코드]])</f>
        <v>357680238.09523809</v>
      </c>
      <c r="M141" s="7">
        <f>IF(ISNUMBER(예실[[#This Row],[실적]]), 예실[[#This Row],[실적]]/예실[[#This Row],[계정평균]], "")</f>
        <v>1.0369792918255665</v>
      </c>
      <c r="N141" s="7" t="str">
        <f>IF(예실[[#This Row],[평균대비배수]]="", "", IF(예실[[#This Row],[평균대비배수]]&gt;=튀는값배수기준, "원천확인", ""))</f>
        <v/>
      </c>
      <c r="O141" s="7" t="str">
        <f>예실[[#This Row],[계정코드]]&amp;"|"&amp;TEXT(예실[[#This Row],[월]], "yyyy-mm")</f>
        <v>6110|2026-02</v>
      </c>
      <c r="P141" s="29" t="str">
        <f>IFERROR(INDEX(보정[보정 값], MATCH(예실[[#This Row],[키]], 보정[키], 0)), "")</f>
        <v/>
      </c>
      <c r="Q141" s="29">
        <f>IF(예실[[#This Row],[보정값]]&lt;&gt;"", 예실[[#This Row],[보정값]], IF(예실[[#This Row],[실적]]="", "", 예실[[#This Row],[실적]]))</f>
        <v>370907000</v>
      </c>
    </row>
    <row r="142" spans="1:17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 s="5">
        <v>371000000</v>
      </c>
      <c r="H142" s="5">
        <v>368085000</v>
      </c>
      <c r="I142" t="s">
        <v>51</v>
      </c>
      <c r="J142" t="s">
        <v>52</v>
      </c>
      <c r="K142">
        <f>COUNTIFS(예실[계정코드], 예실[[#This Row],[계정코드]], 예실[월], 예실[[#This Row],[월]])</f>
        <v>1</v>
      </c>
      <c r="L142">
        <f>AVERAGEIFS(예실[실적], 예실[계정코드], 예실[[#This Row],[계정코드]])</f>
        <v>357680238.09523809</v>
      </c>
      <c r="M142" s="7">
        <f>IF(ISNUMBER(예실[[#This Row],[실적]]), 예실[[#This Row],[실적]]/예실[[#This Row],[계정평균]], "")</f>
        <v>1.0290895632371824</v>
      </c>
      <c r="N142" s="7" t="str">
        <f>IF(예실[[#This Row],[평균대비배수]]="", "", IF(예실[[#This Row],[평균대비배수]]&gt;=튀는값배수기준, "원천확인", ""))</f>
        <v/>
      </c>
      <c r="O142" s="7" t="str">
        <f>예실[[#This Row],[계정코드]]&amp;"|"&amp;TEXT(예실[[#This Row],[월]], "yyyy-mm")</f>
        <v>6110|2026-03</v>
      </c>
      <c r="P142" s="29" t="str">
        <f>IFERROR(INDEX(보정[보정 값], MATCH(예실[[#This Row],[키]], 보정[키], 0)), "")</f>
        <v/>
      </c>
      <c r="Q142" s="29">
        <f>IF(예실[[#This Row],[보정값]]&lt;&gt;"", 예실[[#This Row],[보정값]], IF(예실[[#This Row],[실적]]="", "", 예실[[#This Row],[실적]]))</f>
        <v>368085000</v>
      </c>
    </row>
    <row r="143" spans="1:17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 s="5">
        <v>371000000</v>
      </c>
      <c r="H143" s="5">
        <v>368064000</v>
      </c>
      <c r="I143" t="s">
        <v>51</v>
      </c>
      <c r="J143" t="s">
        <v>52</v>
      </c>
      <c r="K143">
        <f>COUNTIFS(예실[계정코드], 예실[[#This Row],[계정코드]], 예실[월], 예실[[#This Row],[월]])</f>
        <v>1</v>
      </c>
      <c r="L143">
        <f>AVERAGEIFS(예실[실적], 예실[계정코드], 예실[[#This Row],[계정코드]])</f>
        <v>357680238.09523809</v>
      </c>
      <c r="M143" s="7">
        <f>IF(ISNUMBER(예실[[#This Row],[실적]]), 예실[[#This Row],[실적]]/예실[[#This Row],[계정평균]], "")</f>
        <v>1.0290308515786579</v>
      </c>
      <c r="N143" s="7" t="str">
        <f>IF(예실[[#This Row],[평균대비배수]]="", "", IF(예실[[#This Row],[평균대비배수]]&gt;=튀는값배수기준, "원천확인", ""))</f>
        <v/>
      </c>
      <c r="O143" s="7" t="str">
        <f>예실[[#This Row],[계정코드]]&amp;"|"&amp;TEXT(예실[[#This Row],[월]], "yyyy-mm")</f>
        <v>6110|2026-04</v>
      </c>
      <c r="P143" s="29" t="str">
        <f>IFERROR(INDEX(보정[보정 값], MATCH(예실[[#This Row],[키]], 보정[키], 0)), "")</f>
        <v/>
      </c>
      <c r="Q143" s="29">
        <f>IF(예실[[#This Row],[보정값]]&lt;&gt;"", 예실[[#This Row],[보정값]], IF(예실[[#This Row],[실적]]="", "", 예실[[#This Row],[실적]]))</f>
        <v>368064000</v>
      </c>
    </row>
    <row r="144" spans="1:17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 s="5">
        <v>371000000</v>
      </c>
      <c r="H144" s="5">
        <v>368597000</v>
      </c>
      <c r="I144" t="s">
        <v>51</v>
      </c>
      <c r="J144" t="s">
        <v>52</v>
      </c>
      <c r="K144">
        <f>COUNTIFS(예실[계정코드], 예실[[#This Row],[계정코드]], 예실[월], 예실[[#This Row],[월]])</f>
        <v>1</v>
      </c>
      <c r="L144">
        <f>AVERAGEIFS(예실[실적], 예실[계정코드], 예실[[#This Row],[계정코드]])</f>
        <v>357680238.09523809</v>
      </c>
      <c r="M144" s="7">
        <f>IF(ISNUMBER(예실[[#This Row],[실적]]), 예실[[#This Row],[실적]]/예실[[#This Row],[계정평균]], "")</f>
        <v>1.0305210093878745</v>
      </c>
      <c r="N144" s="7" t="str">
        <f>IF(예실[[#This Row],[평균대비배수]]="", "", IF(예실[[#This Row],[평균대비배수]]&gt;=튀는값배수기준, "원천확인", ""))</f>
        <v/>
      </c>
      <c r="O144" s="7" t="str">
        <f>예실[[#This Row],[계정코드]]&amp;"|"&amp;TEXT(예실[[#This Row],[월]], "yyyy-mm")</f>
        <v>6110|2026-05</v>
      </c>
      <c r="P144" s="29" t="str">
        <f>IFERROR(INDEX(보정[보정 값], MATCH(예실[[#This Row],[키]], 보정[키], 0)), "")</f>
        <v/>
      </c>
      <c r="Q144" s="29">
        <f>IF(예실[[#This Row],[보정값]]&lt;&gt;"", 예실[[#This Row],[보정값]], IF(예실[[#This Row],[실적]]="", "", 예실[[#This Row],[실적]]))</f>
        <v>368597000</v>
      </c>
    </row>
    <row r="145" spans="1:17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 s="5">
        <v>371000000</v>
      </c>
      <c r="H145" s="5">
        <v>369212000</v>
      </c>
      <c r="I145" t="s">
        <v>51</v>
      </c>
      <c r="J145" t="s">
        <v>52</v>
      </c>
      <c r="K145">
        <f>COUNTIFS(예실[계정코드], 예실[[#This Row],[계정코드]], 예실[월], 예실[[#This Row],[월]])</f>
        <v>1</v>
      </c>
      <c r="L145">
        <f>AVERAGEIFS(예실[실적], 예실[계정코드], 예실[[#This Row],[계정코드]])</f>
        <v>357680238.09523809</v>
      </c>
      <c r="M145" s="7">
        <f>IF(ISNUMBER(예실[[#This Row],[실적]]), 예실[[#This Row],[실적]]/예실[[#This Row],[계정평균]], "")</f>
        <v>1.0322404222446626</v>
      </c>
      <c r="N145" s="7" t="str">
        <f>IF(예실[[#This Row],[평균대비배수]]="", "", IF(예실[[#This Row],[평균대비배수]]&gt;=튀는값배수기준, "원천확인", ""))</f>
        <v/>
      </c>
      <c r="O145" s="7" t="str">
        <f>예실[[#This Row],[계정코드]]&amp;"|"&amp;TEXT(예실[[#This Row],[월]], "yyyy-mm")</f>
        <v>6110|2026-06</v>
      </c>
      <c r="P145" s="29" t="str">
        <f>IFERROR(INDEX(보정[보정 값], MATCH(예실[[#This Row],[키]], 보정[키], 0)), "")</f>
        <v/>
      </c>
      <c r="Q145" s="29">
        <f>IF(예실[[#This Row],[보정값]]&lt;&gt;"", 예실[[#This Row],[보정값]], IF(예실[[#This Row],[실적]]="", "", 예실[[#This Row],[실적]]))</f>
        <v>369212000</v>
      </c>
    </row>
    <row r="146" spans="1:17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 s="5">
        <v>371000000</v>
      </c>
      <c r="H146" s="5">
        <v>370353000</v>
      </c>
      <c r="I146" t="s">
        <v>51</v>
      </c>
      <c r="J146" t="s">
        <v>52</v>
      </c>
      <c r="K146">
        <f>COUNTIFS(예실[계정코드], 예실[[#This Row],[계정코드]], 예실[월], 예실[[#This Row],[월]])</f>
        <v>1</v>
      </c>
      <c r="L146">
        <f>AVERAGEIFS(예실[실적], 예실[계정코드], 예실[[#This Row],[계정코드]])</f>
        <v>357680238.09523809</v>
      </c>
      <c r="M146" s="7">
        <f>IF(ISNUMBER(예실[[#This Row],[실적]]), 예실[[#This Row],[실적]]/예실[[#This Row],[계정평균]], "")</f>
        <v>1.0354304223578257</v>
      </c>
      <c r="N146" s="7" t="str">
        <f>IF(예실[[#This Row],[평균대비배수]]="", "", IF(예실[[#This Row],[평균대비배수]]&gt;=튀는값배수기준, "원천확인", ""))</f>
        <v/>
      </c>
      <c r="O146" s="7" t="str">
        <f>예실[[#This Row],[계정코드]]&amp;"|"&amp;TEXT(예실[[#This Row],[월]], "yyyy-mm")</f>
        <v>6110|2026-07</v>
      </c>
      <c r="P146" s="29" t="str">
        <f>IFERROR(INDEX(보정[보정 값], MATCH(예실[[#This Row],[키]], 보정[키], 0)), "")</f>
        <v/>
      </c>
      <c r="Q146" s="29">
        <f>IF(예실[[#This Row],[보정값]]&lt;&gt;"", 예실[[#This Row],[보정값]], IF(예실[[#This Row],[실적]]="", "", 예실[[#This Row],[실적]]))</f>
        <v>370353000</v>
      </c>
    </row>
    <row r="147" spans="1:17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 s="5">
        <v>371000000</v>
      </c>
      <c r="H147" s="5">
        <v>369255000</v>
      </c>
      <c r="I147" t="s">
        <v>51</v>
      </c>
      <c r="J147" t="s">
        <v>52</v>
      </c>
      <c r="K147">
        <f>COUNTIFS(예실[계정코드], 예실[[#This Row],[계정코드]], 예실[월], 예실[[#This Row],[월]])</f>
        <v>1</v>
      </c>
      <c r="L147">
        <f>AVERAGEIFS(예실[실적], 예실[계정코드], 예실[[#This Row],[계정코드]])</f>
        <v>357680238.09523809</v>
      </c>
      <c r="M147" s="7">
        <f>IF(ISNUMBER(예실[[#This Row],[실적]]), 예실[[#This Row],[실적]]/예실[[#This Row],[계정평균]], "")</f>
        <v>1.0323606413549746</v>
      </c>
      <c r="N147" s="7" t="str">
        <f>IF(예실[[#This Row],[평균대비배수]]="", "", IF(예실[[#This Row],[평균대비배수]]&gt;=튀는값배수기준, "원천확인", ""))</f>
        <v/>
      </c>
      <c r="O147" s="7" t="str">
        <f>예실[[#This Row],[계정코드]]&amp;"|"&amp;TEXT(예실[[#This Row],[월]], "yyyy-mm")</f>
        <v>6110|2026-08</v>
      </c>
      <c r="P147" s="29" t="str">
        <f>IFERROR(INDEX(보정[보정 값], MATCH(예실[[#This Row],[키]], 보정[키], 0)), "")</f>
        <v/>
      </c>
      <c r="Q147" s="29">
        <f>IF(예실[[#This Row],[보정값]]&lt;&gt;"", 예실[[#This Row],[보정값]], IF(예실[[#This Row],[실적]]="", "", 예실[[#This Row],[실적]]))</f>
        <v>369255000</v>
      </c>
    </row>
    <row r="148" spans="1:17">
      <c r="A148" t="s">
        <v>49</v>
      </c>
      <c r="B148" t="s">
        <v>50</v>
      </c>
      <c r="C148" s="6">
        <v>46266</v>
      </c>
      <c r="D148">
        <v>2026</v>
      </c>
      <c r="E148">
        <v>9</v>
      </c>
      <c r="F148">
        <v>3</v>
      </c>
      <c r="G148" s="5">
        <v>371000000</v>
      </c>
      <c r="H148" s="5">
        <v>370810000</v>
      </c>
      <c r="I148" t="s">
        <v>51</v>
      </c>
      <c r="J148" t="s">
        <v>52</v>
      </c>
      <c r="K148">
        <f>COUNTIFS(예실[계정코드], 예실[[#This Row],[계정코드]], 예실[월], 예실[[#This Row],[월]])</f>
        <v>1</v>
      </c>
      <c r="L148">
        <f>AVERAGEIFS(예실[실적], 예실[계정코드], 예실[[#This Row],[계정코드]])</f>
        <v>357680238.09523809</v>
      </c>
      <c r="M148" s="7">
        <f>IF(ISNUMBER(예실[[#This Row],[실적]]), 예실[[#This Row],[실적]]/예실[[#This Row],[계정평균]], "")</f>
        <v>1.0367080998790488</v>
      </c>
      <c r="N148" s="7" t="str">
        <f>IF(예실[[#This Row],[평균대비배수]]="", "", IF(예실[[#This Row],[평균대비배수]]&gt;=튀는값배수기준, "원천확인", ""))</f>
        <v/>
      </c>
      <c r="O148" s="7" t="str">
        <f>예실[[#This Row],[계정코드]]&amp;"|"&amp;TEXT(예실[[#This Row],[월]], "yyyy-mm")</f>
        <v>6110|2026-09</v>
      </c>
      <c r="P148" s="29" t="str">
        <f>IFERROR(INDEX(보정[보정 값], MATCH(예실[[#This Row],[키]], 보정[키], 0)), "")</f>
        <v/>
      </c>
      <c r="Q148" s="29">
        <f>IF(예실[[#This Row],[보정값]]&lt;&gt;"", 예실[[#This Row],[보정값]], IF(예실[[#This Row],[실적]]="", "", 예실[[#This Row],[실적]]))</f>
        <v>370810000</v>
      </c>
    </row>
    <row r="149" spans="1:17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 s="5">
        <v>62000000</v>
      </c>
      <c r="H149" s="5">
        <v>95390000</v>
      </c>
      <c r="I149" t="s">
        <v>51</v>
      </c>
      <c r="J149" t="s">
        <v>52</v>
      </c>
      <c r="K149">
        <f>COUNTIFS(예실[계정코드], 예실[[#This Row],[계정코드]], 예실[월], 예실[[#This Row],[월]])</f>
        <v>1</v>
      </c>
      <c r="L149">
        <f>AVERAGEIFS(예실[실적], 예실[계정코드], 예실[[#This Row],[계정코드]])</f>
        <v>59507238.095238097</v>
      </c>
      <c r="M149" s="7">
        <f>IF(ISNUMBER(예실[[#This Row],[실적]]), 예실[[#This Row],[실적]]/예실[[#This Row],[계정평균]], "")</f>
        <v>1.6029982747196818</v>
      </c>
      <c r="N149" s="7" t="str">
        <f>IF(예실[[#This Row],[평균대비배수]]="", "", IF(예실[[#This Row],[평균대비배수]]&gt;=튀는값배수기준, "원천확인", ""))</f>
        <v/>
      </c>
      <c r="O149" s="7" t="str">
        <f>예실[[#This Row],[계정코드]]&amp;"|"&amp;TEXT(예실[[#This Row],[월]], "yyyy-mm")</f>
        <v>6120|2025-01</v>
      </c>
      <c r="P149" s="29" t="str">
        <f>IFERROR(INDEX(보정[보정 값], MATCH(예실[[#This Row],[키]], 보정[키], 0)), "")</f>
        <v/>
      </c>
      <c r="Q149" s="29">
        <f>IF(예실[[#This Row],[보정값]]&lt;&gt;"", 예실[[#This Row],[보정값]], IF(예실[[#This Row],[실적]]="", "", 예실[[#This Row],[실적]]))</f>
        <v>95390000</v>
      </c>
    </row>
    <row r="150" spans="1:17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 s="5">
        <v>62000000</v>
      </c>
      <c r="H150" s="5">
        <v>50134000</v>
      </c>
      <c r="I150" t="s">
        <v>51</v>
      </c>
      <c r="J150" t="s">
        <v>52</v>
      </c>
      <c r="K150">
        <f>COUNTIFS(예실[계정코드], 예실[[#This Row],[계정코드]], 예실[월], 예실[[#This Row],[월]])</f>
        <v>1</v>
      </c>
      <c r="L150">
        <f>AVERAGEIFS(예실[실적], 예실[계정코드], 예실[[#This Row],[계정코드]])</f>
        <v>59507238.095238097</v>
      </c>
      <c r="M150" s="7">
        <f>IF(ISNUMBER(예실[[#This Row],[실적]]), 예실[[#This Row],[실적]]/예실[[#This Row],[계정평균]], "")</f>
        <v>0.84248574803225218</v>
      </c>
      <c r="N150" s="7" t="str">
        <f>IF(예실[[#This Row],[평균대비배수]]="", "", IF(예실[[#This Row],[평균대비배수]]&gt;=튀는값배수기준, "원천확인", ""))</f>
        <v/>
      </c>
      <c r="O150" s="7" t="str">
        <f>예실[[#This Row],[계정코드]]&amp;"|"&amp;TEXT(예실[[#This Row],[월]], "yyyy-mm")</f>
        <v>6120|2025-02</v>
      </c>
      <c r="P150" s="29" t="str">
        <f>IFERROR(INDEX(보정[보정 값], MATCH(예실[[#This Row],[키]], 보정[키], 0)), "")</f>
        <v/>
      </c>
      <c r="Q150" s="29">
        <f>IF(예실[[#This Row],[보정값]]&lt;&gt;"", 예실[[#This Row],[보정값]], IF(예실[[#This Row],[실적]]="", "", 예실[[#This Row],[실적]]))</f>
        <v>50134000</v>
      </c>
    </row>
    <row r="151" spans="1:17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 s="5">
        <v>62000000</v>
      </c>
      <c r="H151" s="5">
        <v>49432000</v>
      </c>
      <c r="I151" t="s">
        <v>51</v>
      </c>
      <c r="J151" t="s">
        <v>52</v>
      </c>
      <c r="K151">
        <f>COUNTIFS(예실[계정코드], 예실[[#This Row],[계정코드]], 예실[월], 예실[[#This Row],[월]])</f>
        <v>1</v>
      </c>
      <c r="L151">
        <f>AVERAGEIFS(예실[실적], 예실[계정코드], 예실[[#This Row],[계정코드]])</f>
        <v>59507238.095238097</v>
      </c>
      <c r="M151" s="7">
        <f>IF(ISNUMBER(예실[[#This Row],[실적]]), 예실[[#This Row],[실적]]/예실[[#This Row],[계정평균]], "")</f>
        <v>0.83068886377967621</v>
      </c>
      <c r="N151" s="7" t="str">
        <f>IF(예실[[#This Row],[평균대비배수]]="", "", IF(예실[[#This Row],[평균대비배수]]&gt;=튀는값배수기준, "원천확인", ""))</f>
        <v/>
      </c>
      <c r="O151" s="7" t="str">
        <f>예실[[#This Row],[계정코드]]&amp;"|"&amp;TEXT(예실[[#This Row],[월]], "yyyy-mm")</f>
        <v>6120|2025-03</v>
      </c>
      <c r="P151" s="29" t="str">
        <f>IFERROR(INDEX(보정[보정 값], MATCH(예실[[#This Row],[키]], 보정[키], 0)), "")</f>
        <v/>
      </c>
      <c r="Q151" s="29">
        <f>IF(예실[[#This Row],[보정값]]&lt;&gt;"", 예실[[#This Row],[보정값]], IF(예실[[#This Row],[실적]]="", "", 예실[[#This Row],[실적]]))</f>
        <v>49432000</v>
      </c>
    </row>
    <row r="152" spans="1:17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 s="5">
        <v>62000000</v>
      </c>
      <c r="H152" s="5">
        <v>49911000</v>
      </c>
      <c r="I152" t="s">
        <v>51</v>
      </c>
      <c r="J152" t="s">
        <v>52</v>
      </c>
      <c r="K152">
        <f>COUNTIFS(예실[계정코드], 예실[[#This Row],[계정코드]], 예실[월], 예실[[#This Row],[월]])</f>
        <v>1</v>
      </c>
      <c r="L152">
        <f>AVERAGEIFS(예실[실적], 예실[계정코드], 예실[[#This Row],[계정코드]])</f>
        <v>59507238.095238097</v>
      </c>
      <c r="M152" s="7">
        <f>IF(ISNUMBER(예실[[#This Row],[실적]]), 예실[[#This Row],[실적]]/예실[[#This Row],[계정평균]], "")</f>
        <v>0.83873830474404076</v>
      </c>
      <c r="N152" s="7" t="str">
        <f>IF(예실[[#This Row],[평균대비배수]]="", "", IF(예실[[#This Row],[평균대비배수]]&gt;=튀는값배수기준, "원천확인", ""))</f>
        <v/>
      </c>
      <c r="O152" s="7" t="str">
        <f>예실[[#This Row],[계정코드]]&amp;"|"&amp;TEXT(예실[[#This Row],[월]], "yyyy-mm")</f>
        <v>6120|2025-04</v>
      </c>
      <c r="P152" s="29" t="str">
        <f>IFERROR(INDEX(보정[보정 값], MATCH(예실[[#This Row],[키]], 보정[키], 0)), "")</f>
        <v/>
      </c>
      <c r="Q152" s="29">
        <f>IF(예실[[#This Row],[보정값]]&lt;&gt;"", 예실[[#This Row],[보정값]], IF(예실[[#This Row],[실적]]="", "", 예실[[#This Row],[실적]]))</f>
        <v>49911000</v>
      </c>
    </row>
    <row r="153" spans="1:17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 s="5">
        <v>62000000</v>
      </c>
      <c r="H153" s="5">
        <v>50346000</v>
      </c>
      <c r="I153" t="s">
        <v>51</v>
      </c>
      <c r="J153" t="s">
        <v>52</v>
      </c>
      <c r="K153">
        <f>COUNTIFS(예실[계정코드], 예실[[#This Row],[계정코드]], 예실[월], 예실[[#This Row],[월]])</f>
        <v>1</v>
      </c>
      <c r="L153">
        <f>AVERAGEIFS(예실[실적], 예실[계정코드], 예실[[#This Row],[계정코드]])</f>
        <v>59507238.095238097</v>
      </c>
      <c r="M153" s="7">
        <f>IF(ISNUMBER(예실[[#This Row],[실적]]), 예실[[#This Row],[실적]]/예실[[#This Row],[계정평균]], "")</f>
        <v>0.84604833985781636</v>
      </c>
      <c r="N153" s="7" t="str">
        <f>IF(예실[[#This Row],[평균대비배수]]="", "", IF(예실[[#This Row],[평균대비배수]]&gt;=튀는값배수기준, "원천확인", ""))</f>
        <v/>
      </c>
      <c r="O153" s="7" t="str">
        <f>예실[[#This Row],[계정코드]]&amp;"|"&amp;TEXT(예실[[#This Row],[월]], "yyyy-mm")</f>
        <v>6120|2025-05</v>
      </c>
      <c r="P153" s="29" t="str">
        <f>IFERROR(INDEX(보정[보정 값], MATCH(예실[[#This Row],[키]], 보정[키], 0)), "")</f>
        <v/>
      </c>
      <c r="Q153" s="29">
        <f>IF(예실[[#This Row],[보정값]]&lt;&gt;"", 예실[[#This Row],[보정값]], IF(예실[[#This Row],[실적]]="", "", 예실[[#This Row],[실적]]))</f>
        <v>50346000</v>
      </c>
    </row>
    <row r="154" spans="1:17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 s="5">
        <v>62000000</v>
      </c>
      <c r="H154" s="5">
        <v>49255000</v>
      </c>
      <c r="I154" t="s">
        <v>51</v>
      </c>
      <c r="J154" t="s">
        <v>52</v>
      </c>
      <c r="K154">
        <f>COUNTIFS(예실[계정코드], 예실[[#This Row],[계정코드]], 예실[월], 예실[[#This Row],[월]])</f>
        <v>1</v>
      </c>
      <c r="L154">
        <f>AVERAGEIFS(예실[실적], 예실[계정코드], 예실[[#This Row],[계정코드]])</f>
        <v>59507238.095238097</v>
      </c>
      <c r="M154" s="7">
        <f>IF(ISNUMBER(예실[[#This Row],[실적]]), 예실[[#This Row],[실적]]/예실[[#This Row],[계정평균]], "")</f>
        <v>0.82771443569889858</v>
      </c>
      <c r="N154" s="7" t="str">
        <f>IF(예실[[#This Row],[평균대비배수]]="", "", IF(예실[[#This Row],[평균대비배수]]&gt;=튀는값배수기준, "원천확인", ""))</f>
        <v/>
      </c>
      <c r="O154" s="7" t="str">
        <f>예실[[#This Row],[계정코드]]&amp;"|"&amp;TEXT(예실[[#This Row],[월]], "yyyy-mm")</f>
        <v>6120|2025-06</v>
      </c>
      <c r="P154" s="29" t="str">
        <f>IFERROR(INDEX(보정[보정 값], MATCH(예실[[#This Row],[키]], 보정[키], 0)), "")</f>
        <v/>
      </c>
      <c r="Q154" s="29">
        <f>IF(예실[[#This Row],[보정값]]&lt;&gt;"", 예실[[#This Row],[보정값]], IF(예실[[#This Row],[실적]]="", "", 예실[[#This Row],[실적]]))</f>
        <v>49255000</v>
      </c>
    </row>
    <row r="155" spans="1:17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 s="5">
        <v>62000000</v>
      </c>
      <c r="H155" s="5">
        <v>50413000</v>
      </c>
      <c r="I155" t="s">
        <v>51</v>
      </c>
      <c r="J155" t="s">
        <v>52</v>
      </c>
      <c r="K155">
        <f>COUNTIFS(예실[계정코드], 예실[[#This Row],[계정코드]], 예실[월], 예실[[#This Row],[월]])</f>
        <v>1</v>
      </c>
      <c r="L155">
        <f>AVERAGEIFS(예실[실적], 예실[계정코드], 예실[[#This Row],[계정코드]])</f>
        <v>59507238.095238097</v>
      </c>
      <c r="M155" s="7">
        <f>IF(ISNUMBER(예실[[#This Row],[실적]]), 예실[[#This Row],[실적]]/예실[[#This Row],[계정평균]], "")</f>
        <v>0.84717425331212204</v>
      </c>
      <c r="N155" s="7" t="str">
        <f>IF(예실[[#This Row],[평균대비배수]]="", "", IF(예실[[#This Row],[평균대비배수]]&gt;=튀는값배수기준, "원천확인", ""))</f>
        <v/>
      </c>
      <c r="O155" s="7" t="str">
        <f>예실[[#This Row],[계정코드]]&amp;"|"&amp;TEXT(예실[[#This Row],[월]], "yyyy-mm")</f>
        <v>6120|2025-07</v>
      </c>
      <c r="P155" s="29" t="str">
        <f>IFERROR(INDEX(보정[보정 값], MATCH(예실[[#This Row],[키]], 보정[키], 0)), "")</f>
        <v/>
      </c>
      <c r="Q155" s="29">
        <f>IF(예실[[#This Row],[보정값]]&lt;&gt;"", 예실[[#This Row],[보정값]], IF(예실[[#This Row],[실적]]="", "", 예실[[#This Row],[실적]]))</f>
        <v>50413000</v>
      </c>
    </row>
    <row r="156" spans="1:17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 s="5">
        <v>62000000</v>
      </c>
      <c r="H156" s="5">
        <v>51255000</v>
      </c>
      <c r="I156" t="s">
        <v>51</v>
      </c>
      <c r="J156" t="s">
        <v>52</v>
      </c>
      <c r="K156">
        <f>COUNTIFS(예실[계정코드], 예실[[#This Row],[계정코드]], 예실[월], 예실[[#This Row],[월]])</f>
        <v>1</v>
      </c>
      <c r="L156">
        <f>AVERAGEIFS(예실[실적], 예실[계정코드], 예실[[#This Row],[계정코드]])</f>
        <v>59507238.095238097</v>
      </c>
      <c r="M156" s="7">
        <f>IF(ISNUMBER(예실[[#This Row],[실적]]), 예실[[#This Row],[실적]]/예실[[#This Row],[계정평균]], "")</f>
        <v>0.86132379254384417</v>
      </c>
      <c r="N156" s="7" t="str">
        <f>IF(예실[[#This Row],[평균대비배수]]="", "", IF(예실[[#This Row],[평균대비배수]]&gt;=튀는값배수기준, "원천확인", ""))</f>
        <v/>
      </c>
      <c r="O156" s="7" t="str">
        <f>예실[[#This Row],[계정코드]]&amp;"|"&amp;TEXT(예실[[#This Row],[월]], "yyyy-mm")</f>
        <v>6120|2025-08</v>
      </c>
      <c r="P156" s="29" t="str">
        <f>IFERROR(INDEX(보정[보정 값], MATCH(예실[[#This Row],[키]], 보정[키], 0)), "")</f>
        <v/>
      </c>
      <c r="Q156" s="29">
        <f>IF(예실[[#This Row],[보정값]]&lt;&gt;"", 예실[[#This Row],[보정값]], IF(예실[[#This Row],[실적]]="", "", 예실[[#This Row],[실적]]))</f>
        <v>51255000</v>
      </c>
    </row>
    <row r="157" spans="1:17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 s="5">
        <v>62000000</v>
      </c>
      <c r="H157" s="5">
        <v>104474000</v>
      </c>
      <c r="I157" t="s">
        <v>51</v>
      </c>
      <c r="J157" t="s">
        <v>52</v>
      </c>
      <c r="K157">
        <f>COUNTIFS(예실[계정코드], 예실[[#This Row],[계정코드]], 예실[월], 예실[[#This Row],[월]])</f>
        <v>1</v>
      </c>
      <c r="L157">
        <f>AVERAGEIFS(예실[실적], 예실[계정코드], 예실[[#This Row],[계정코드]])</f>
        <v>59507238.095238097</v>
      </c>
      <c r="M157" s="7">
        <f>IF(ISNUMBER(예실[[#This Row],[실적]]), 예실[[#This Row],[실적]]/예실[[#This Row],[계정평균]], "")</f>
        <v>1.7556519735094249</v>
      </c>
      <c r="N157" s="7" t="str">
        <f>IF(예실[[#This Row],[평균대비배수]]="", "", IF(예실[[#This Row],[평균대비배수]]&gt;=튀는값배수기준, "원천확인", ""))</f>
        <v/>
      </c>
      <c r="O157" s="7" t="str">
        <f>예실[[#This Row],[계정코드]]&amp;"|"&amp;TEXT(예실[[#This Row],[월]], "yyyy-mm")</f>
        <v>6120|2025-09</v>
      </c>
      <c r="P157" s="29" t="str">
        <f>IFERROR(INDEX(보정[보정 값], MATCH(예실[[#This Row],[키]], 보정[키], 0)), "")</f>
        <v/>
      </c>
      <c r="Q157" s="29">
        <f>IF(예실[[#This Row],[보정값]]&lt;&gt;"", 예실[[#This Row],[보정값]], IF(예실[[#This Row],[실적]]="", "", 예실[[#This Row],[실적]]))</f>
        <v>104474000</v>
      </c>
    </row>
    <row r="158" spans="1:17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 s="5">
        <v>62000000</v>
      </c>
      <c r="H158" s="5">
        <v>48937000</v>
      </c>
      <c r="I158" t="s">
        <v>51</v>
      </c>
      <c r="J158" t="s">
        <v>52</v>
      </c>
      <c r="K158">
        <f>COUNTIFS(예실[계정코드], 예실[[#This Row],[계정코드]], 예실[월], 예실[[#This Row],[월]])</f>
        <v>1</v>
      </c>
      <c r="L158">
        <f>AVERAGEIFS(예실[실적], 예실[계정코드], 예실[[#This Row],[계정코드]])</f>
        <v>59507238.095238097</v>
      </c>
      <c r="M158" s="7">
        <f>IF(ISNUMBER(예실[[#This Row],[실적]]), 예실[[#This Row],[실적]]/예실[[#This Row],[계정평균]], "")</f>
        <v>0.8223705479605522</v>
      </c>
      <c r="N158" s="7" t="str">
        <f>IF(예실[[#This Row],[평균대비배수]]="", "", IF(예실[[#This Row],[평균대비배수]]&gt;=튀는값배수기준, "원천확인", ""))</f>
        <v/>
      </c>
      <c r="O158" s="7" t="str">
        <f>예실[[#This Row],[계정코드]]&amp;"|"&amp;TEXT(예실[[#This Row],[월]], "yyyy-mm")</f>
        <v>6120|2025-10</v>
      </c>
      <c r="P158" s="29" t="str">
        <f>IFERROR(INDEX(보정[보정 값], MATCH(예실[[#This Row],[키]], 보정[키], 0)), "")</f>
        <v/>
      </c>
      <c r="Q158" s="29">
        <f>IF(예실[[#This Row],[보정값]]&lt;&gt;"", 예실[[#This Row],[보정값]], IF(예실[[#This Row],[실적]]="", "", 예실[[#This Row],[실적]]))</f>
        <v>48937000</v>
      </c>
    </row>
    <row r="159" spans="1:17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 s="5">
        <v>62000000</v>
      </c>
      <c r="H159" s="5">
        <v>48568000</v>
      </c>
      <c r="I159" t="s">
        <v>51</v>
      </c>
      <c r="J159" t="s">
        <v>52</v>
      </c>
      <c r="K159">
        <f>COUNTIFS(예실[계정코드], 예실[[#This Row],[계정코드]], 예실[월], 예실[[#This Row],[월]])</f>
        <v>1</v>
      </c>
      <c r="L159">
        <f>AVERAGEIFS(예실[실적], 예실[계정코드], 예실[[#This Row],[계정코드]])</f>
        <v>59507238.095238097</v>
      </c>
      <c r="M159" s="7">
        <f>IF(ISNUMBER(예실[[#This Row],[실적]]), 예실[[#This Row],[실적]]/예실[[#This Row],[계정평균]], "")</f>
        <v>0.81616962162265971</v>
      </c>
      <c r="N159" s="7" t="str">
        <f>IF(예실[[#This Row],[평균대비배수]]="", "", IF(예실[[#This Row],[평균대비배수]]&gt;=튀는값배수기준, "원천확인", ""))</f>
        <v/>
      </c>
      <c r="O159" s="7" t="str">
        <f>예실[[#This Row],[계정코드]]&amp;"|"&amp;TEXT(예실[[#This Row],[월]], "yyyy-mm")</f>
        <v>6120|2025-11</v>
      </c>
      <c r="P159" s="29" t="str">
        <f>IFERROR(INDEX(보정[보정 값], MATCH(예실[[#This Row],[키]], 보정[키], 0)), "")</f>
        <v/>
      </c>
      <c r="Q159" s="29">
        <f>IF(예실[[#This Row],[보정값]]&lt;&gt;"", 예실[[#This Row],[보정값]], IF(예실[[#This Row],[실적]]="", "", 예실[[#This Row],[실적]]))</f>
        <v>48568000</v>
      </c>
    </row>
    <row r="160" spans="1:17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 s="5">
        <v>62000000</v>
      </c>
      <c r="H160" s="5">
        <v>51347000</v>
      </c>
      <c r="I160" t="s">
        <v>51</v>
      </c>
      <c r="J160" t="s">
        <v>52</v>
      </c>
      <c r="K160">
        <f>COUNTIFS(예실[계정코드], 예실[[#This Row],[계정코드]], 예실[월], 예실[[#This Row],[월]])</f>
        <v>1</v>
      </c>
      <c r="L160">
        <f>AVERAGEIFS(예실[실적], 예실[계정코드], 예실[[#This Row],[계정코드]])</f>
        <v>59507238.095238097</v>
      </c>
      <c r="M160" s="7">
        <f>IF(ISNUMBER(예실[[#This Row],[실적]]), 예실[[#This Row],[실적]]/예실[[#This Row],[계정평균]], "")</f>
        <v>0.86286982295871173</v>
      </c>
      <c r="N160" s="7" t="str">
        <f>IF(예실[[#This Row],[평균대비배수]]="", "", IF(예실[[#This Row],[평균대비배수]]&gt;=튀는값배수기준, "원천확인", ""))</f>
        <v/>
      </c>
      <c r="O160" s="7" t="str">
        <f>예실[[#This Row],[계정코드]]&amp;"|"&amp;TEXT(예실[[#This Row],[월]], "yyyy-mm")</f>
        <v>6120|2025-12</v>
      </c>
      <c r="P160" s="29" t="str">
        <f>IFERROR(INDEX(보정[보정 값], MATCH(예실[[#This Row],[키]], 보정[키], 0)), "")</f>
        <v/>
      </c>
      <c r="Q160" s="29">
        <f>IF(예실[[#This Row],[보정값]]&lt;&gt;"", 예실[[#This Row],[보정값]], IF(예실[[#This Row],[실적]]="", "", 예실[[#This Row],[실적]]))</f>
        <v>51347000</v>
      </c>
    </row>
    <row r="161" spans="1:17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 s="5">
        <v>62000000</v>
      </c>
      <c r="H161" s="5">
        <v>95232000</v>
      </c>
      <c r="I161" t="s">
        <v>51</v>
      </c>
      <c r="J161" t="s">
        <v>52</v>
      </c>
      <c r="K161">
        <f>COUNTIFS(예실[계정코드], 예실[[#This Row],[계정코드]], 예실[월], 예실[[#This Row],[월]])</f>
        <v>1</v>
      </c>
      <c r="L161">
        <f>AVERAGEIFS(예실[실적], 예실[계정코드], 예실[[#This Row],[계정코드]])</f>
        <v>59507238.095238097</v>
      </c>
      <c r="M161" s="7">
        <f>IF(ISNUMBER(예실[[#This Row],[실적]]), 예실[[#This Row],[실적]]/예실[[#This Row],[계정평균]], "")</f>
        <v>1.6003431355289313</v>
      </c>
      <c r="N161" s="7" t="str">
        <f>IF(예실[[#This Row],[평균대비배수]]="", "", IF(예실[[#This Row],[평균대비배수]]&gt;=튀는값배수기준, "원천확인", ""))</f>
        <v/>
      </c>
      <c r="O161" s="7" t="str">
        <f>예실[[#This Row],[계정코드]]&amp;"|"&amp;TEXT(예실[[#This Row],[월]], "yyyy-mm")</f>
        <v>6120|2026-01</v>
      </c>
      <c r="P161" s="29" t="str">
        <f>IFERROR(INDEX(보정[보정 값], MATCH(예실[[#This Row],[키]], 보정[키], 0)), "")</f>
        <v/>
      </c>
      <c r="Q161" s="29">
        <f>IF(예실[[#This Row],[보정값]]&lt;&gt;"", 예실[[#This Row],[보정값]], IF(예실[[#This Row],[실적]]="", "", 예실[[#This Row],[실적]]))</f>
        <v>95232000</v>
      </c>
    </row>
    <row r="162" spans="1:17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 s="5">
        <v>62000000</v>
      </c>
      <c r="H162" s="5">
        <v>49537000</v>
      </c>
      <c r="I162" t="s">
        <v>51</v>
      </c>
      <c r="J162" t="s">
        <v>52</v>
      </c>
      <c r="K162">
        <f>COUNTIFS(예실[계정코드], 예실[[#This Row],[계정코드]], 예실[월], 예실[[#This Row],[월]])</f>
        <v>1</v>
      </c>
      <c r="L162">
        <f>AVERAGEIFS(예실[실적], 예실[계정코드], 예실[[#This Row],[계정코드]])</f>
        <v>59507238.095238097</v>
      </c>
      <c r="M162" s="7">
        <f>IF(ISNUMBER(예실[[#This Row],[실적]]), 예실[[#This Row],[실적]]/예실[[#This Row],[계정평균]], "")</f>
        <v>0.83245335501403583</v>
      </c>
      <c r="N162" s="7" t="str">
        <f>IF(예실[[#This Row],[평균대비배수]]="", "", IF(예실[[#This Row],[평균대비배수]]&gt;=튀는값배수기준, "원천확인", ""))</f>
        <v/>
      </c>
      <c r="O162" s="7" t="str">
        <f>예실[[#This Row],[계정코드]]&amp;"|"&amp;TEXT(예실[[#This Row],[월]], "yyyy-mm")</f>
        <v>6120|2026-02</v>
      </c>
      <c r="P162" s="29" t="str">
        <f>IFERROR(INDEX(보정[보정 값], MATCH(예실[[#This Row],[키]], 보정[키], 0)), "")</f>
        <v/>
      </c>
      <c r="Q162" s="29">
        <f>IF(예실[[#This Row],[보정값]]&lt;&gt;"", 예실[[#This Row],[보정값]], IF(예실[[#This Row],[실적]]="", "", 예실[[#This Row],[실적]]))</f>
        <v>49537000</v>
      </c>
    </row>
    <row r="163" spans="1:17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 s="5">
        <v>62000000</v>
      </c>
      <c r="H163" s="5">
        <v>49980000</v>
      </c>
      <c r="I163" t="s">
        <v>51</v>
      </c>
      <c r="J163" t="s">
        <v>52</v>
      </c>
      <c r="K163">
        <f>COUNTIFS(예실[계정코드], 예실[[#This Row],[계정코드]], 예실[월], 예실[[#This Row],[월]])</f>
        <v>1</v>
      </c>
      <c r="L163">
        <f>AVERAGEIFS(예실[실적], 예실[계정코드], 예실[[#This Row],[계정코드]])</f>
        <v>59507238.095238097</v>
      </c>
      <c r="M163" s="7">
        <f>IF(ISNUMBER(예실[[#This Row],[실적]]), 예실[[#This Row],[실적]]/예실[[#This Row],[계정평균]], "")</f>
        <v>0.83989782755519138</v>
      </c>
      <c r="N163" s="7" t="str">
        <f>IF(예실[[#This Row],[평균대비배수]]="", "", IF(예실[[#This Row],[평균대비배수]]&gt;=튀는값배수기준, "원천확인", ""))</f>
        <v/>
      </c>
      <c r="O163" s="7" t="str">
        <f>예실[[#This Row],[계정코드]]&amp;"|"&amp;TEXT(예실[[#This Row],[월]], "yyyy-mm")</f>
        <v>6120|2026-03</v>
      </c>
      <c r="P163" s="29" t="str">
        <f>IFERROR(INDEX(보정[보정 값], MATCH(예실[[#This Row],[키]], 보정[키], 0)), "")</f>
        <v/>
      </c>
      <c r="Q163" s="29">
        <f>IF(예실[[#This Row],[보정값]]&lt;&gt;"", 예실[[#This Row],[보정값]], IF(예실[[#This Row],[실적]]="", "", 예실[[#This Row],[실적]]))</f>
        <v>49980000</v>
      </c>
    </row>
    <row r="164" spans="1:17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 s="5">
        <v>62000000</v>
      </c>
      <c r="H164" s="5">
        <v>49879000</v>
      </c>
      <c r="I164" t="s">
        <v>51</v>
      </c>
      <c r="J164" t="s">
        <v>52</v>
      </c>
      <c r="K164">
        <f>COUNTIFS(예실[계정코드], 예실[[#This Row],[계정코드]], 예실[월], 예실[[#This Row],[월]])</f>
        <v>1</v>
      </c>
      <c r="L164">
        <f>AVERAGEIFS(예실[실적], 예실[계정코드], 예실[[#This Row],[계정코드]])</f>
        <v>59507238.095238097</v>
      </c>
      <c r="M164" s="7">
        <f>IF(ISNUMBER(예실[[#This Row],[실적]]), 예실[[#This Row],[실적]]/예실[[#This Row],[계정평균]], "")</f>
        <v>0.83820055503452162</v>
      </c>
      <c r="N164" s="7" t="str">
        <f>IF(예실[[#This Row],[평균대비배수]]="", "", IF(예실[[#This Row],[평균대비배수]]&gt;=튀는값배수기준, "원천확인", ""))</f>
        <v/>
      </c>
      <c r="O164" s="7" t="str">
        <f>예실[[#This Row],[계정코드]]&amp;"|"&amp;TEXT(예실[[#This Row],[월]], "yyyy-mm")</f>
        <v>6120|2026-04</v>
      </c>
      <c r="P164" s="29" t="str">
        <f>IFERROR(INDEX(보정[보정 값], MATCH(예실[[#This Row],[키]], 보정[키], 0)), "")</f>
        <v/>
      </c>
      <c r="Q164" s="29">
        <f>IF(예실[[#This Row],[보정값]]&lt;&gt;"", 예실[[#This Row],[보정값]], IF(예실[[#This Row],[실적]]="", "", 예실[[#This Row],[실적]]))</f>
        <v>49879000</v>
      </c>
    </row>
    <row r="165" spans="1:17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 s="5">
        <v>62000000</v>
      </c>
      <c r="H165" s="5">
        <v>48804000</v>
      </c>
      <c r="I165" t="s">
        <v>51</v>
      </c>
      <c r="J165" t="s">
        <v>52</v>
      </c>
      <c r="K165">
        <f>COUNTIFS(예실[계정코드], 예실[[#This Row],[계정코드]], 예실[월], 예실[[#This Row],[월]])</f>
        <v>1</v>
      </c>
      <c r="L165">
        <f>AVERAGEIFS(예실[실적], 예실[계정코드], 예실[[#This Row],[계정코드]])</f>
        <v>59507238.095238097</v>
      </c>
      <c r="M165" s="7">
        <f>IF(ISNUMBER(예실[[#This Row],[실적]]), 예실[[#This Row],[실적]]/예실[[#This Row],[계정평균]], "")</f>
        <v>0.8201355257303633</v>
      </c>
      <c r="N165" s="7" t="str">
        <f>IF(예실[[#This Row],[평균대비배수]]="", "", IF(예실[[#This Row],[평균대비배수]]&gt;=튀는값배수기준, "원천확인", ""))</f>
        <v/>
      </c>
      <c r="O165" s="7" t="str">
        <f>예실[[#This Row],[계정코드]]&amp;"|"&amp;TEXT(예실[[#This Row],[월]], "yyyy-mm")</f>
        <v>6120|2026-05</v>
      </c>
      <c r="P165" s="29" t="str">
        <f>IFERROR(INDEX(보정[보정 값], MATCH(예실[[#This Row],[키]], 보정[키], 0)), "")</f>
        <v/>
      </c>
      <c r="Q165" s="29">
        <f>IF(예실[[#This Row],[보정값]]&lt;&gt;"", 예실[[#This Row],[보정값]], IF(예실[[#This Row],[실적]]="", "", 예실[[#This Row],[실적]]))</f>
        <v>48804000</v>
      </c>
    </row>
    <row r="166" spans="1:17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 s="5">
        <v>62000000</v>
      </c>
      <c r="H166" s="5">
        <v>50020000</v>
      </c>
      <c r="I166" t="s">
        <v>51</v>
      </c>
      <c r="J166" t="s">
        <v>52</v>
      </c>
      <c r="K166">
        <f>COUNTIFS(예실[계정코드], 예실[[#This Row],[계정코드]], 예실[월], 예실[[#This Row],[월]])</f>
        <v>1</v>
      </c>
      <c r="L166">
        <f>AVERAGEIFS(예실[실적], 예실[계정코드], 예실[[#This Row],[계정코드]])</f>
        <v>59507238.095238097</v>
      </c>
      <c r="M166" s="7">
        <f>IF(ISNUMBER(예실[[#This Row],[실적]]), 예실[[#This Row],[실적]]/예실[[#This Row],[계정평균]], "")</f>
        <v>0.84057001469209025</v>
      </c>
      <c r="N166" s="7" t="str">
        <f>IF(예실[[#This Row],[평균대비배수]]="", "", IF(예실[[#This Row],[평균대비배수]]&gt;=튀는값배수기준, "원천확인", ""))</f>
        <v/>
      </c>
      <c r="O166" s="7" t="str">
        <f>예실[[#This Row],[계정코드]]&amp;"|"&amp;TEXT(예실[[#This Row],[월]], "yyyy-mm")</f>
        <v>6120|2026-06</v>
      </c>
      <c r="P166" s="29" t="str">
        <f>IFERROR(INDEX(보정[보정 값], MATCH(예실[[#This Row],[키]], 보정[키], 0)), "")</f>
        <v/>
      </c>
      <c r="Q166" s="29">
        <f>IF(예실[[#This Row],[보정값]]&lt;&gt;"", 예실[[#This Row],[보정값]], IF(예실[[#This Row],[실적]]="", "", 예실[[#This Row],[실적]]))</f>
        <v>50020000</v>
      </c>
    </row>
    <row r="167" spans="1:17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 s="5">
        <v>62000000</v>
      </c>
      <c r="H167" s="5">
        <v>51394000</v>
      </c>
      <c r="I167" t="s">
        <v>51</v>
      </c>
      <c r="J167" t="s">
        <v>52</v>
      </c>
      <c r="K167">
        <f>COUNTIFS(예실[계정코드], 예실[[#This Row],[계정코드]], 예실[월], 예실[[#This Row],[월]])</f>
        <v>1</v>
      </c>
      <c r="L167">
        <f>AVERAGEIFS(예실[실적], 예실[계정코드], 예실[[#This Row],[계정코드]])</f>
        <v>59507238.095238097</v>
      </c>
      <c r="M167" s="7">
        <f>IF(ISNUMBER(예실[[#This Row],[실적]]), 예실[[#This Row],[실적]]/예실[[#This Row],[계정평균]], "")</f>
        <v>0.86365964284456787</v>
      </c>
      <c r="N167" s="7" t="str">
        <f>IF(예실[[#This Row],[평균대비배수]]="", "", IF(예실[[#This Row],[평균대비배수]]&gt;=튀는값배수기준, "원천확인", ""))</f>
        <v/>
      </c>
      <c r="O167" s="7" t="str">
        <f>예실[[#This Row],[계정코드]]&amp;"|"&amp;TEXT(예실[[#This Row],[월]], "yyyy-mm")</f>
        <v>6120|2026-07</v>
      </c>
      <c r="P167" s="29" t="str">
        <f>IFERROR(INDEX(보정[보정 값], MATCH(예실[[#This Row],[키]], 보정[키], 0)), "")</f>
        <v/>
      </c>
      <c r="Q167" s="29">
        <f>IF(예실[[#This Row],[보정값]]&lt;&gt;"", 예실[[#This Row],[보정값]], IF(예실[[#This Row],[실적]]="", "", 예실[[#This Row],[실적]]))</f>
        <v>51394000</v>
      </c>
    </row>
    <row r="168" spans="1:17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 s="5">
        <v>62000000</v>
      </c>
      <c r="H168" s="5">
        <v>49777000</v>
      </c>
      <c r="I168" t="s">
        <v>51</v>
      </c>
      <c r="J168" t="s">
        <v>52</v>
      </c>
      <c r="K168">
        <f>COUNTIFS(예실[계정코드], 예실[[#This Row],[계정코드]], 예실[월], 예실[[#This Row],[월]])</f>
        <v>1</v>
      </c>
      <c r="L168">
        <f>AVERAGEIFS(예실[실적], 예실[계정코드], 예실[[#This Row],[계정코드]])</f>
        <v>59507238.095238097</v>
      </c>
      <c r="M168" s="7">
        <f>IF(ISNUMBER(예실[[#This Row],[실적]]), 예실[[#This Row],[실적]]/예실[[#This Row],[계정평균]], "")</f>
        <v>0.8364864778354294</v>
      </c>
      <c r="N168" s="7" t="str">
        <f>IF(예실[[#This Row],[평균대비배수]]="", "", IF(예실[[#This Row],[평균대비배수]]&gt;=튀는값배수기준, "원천확인", ""))</f>
        <v/>
      </c>
      <c r="O168" s="7" t="str">
        <f>예실[[#This Row],[계정코드]]&amp;"|"&amp;TEXT(예실[[#This Row],[월]], "yyyy-mm")</f>
        <v>6120|2026-08</v>
      </c>
      <c r="P168" s="29" t="str">
        <f>IFERROR(INDEX(보정[보정 값], MATCH(예실[[#This Row],[키]], 보정[키], 0)), "")</f>
        <v/>
      </c>
      <c r="Q168" s="29">
        <f>IF(예실[[#This Row],[보정값]]&lt;&gt;"", 예실[[#This Row],[보정값]], IF(예실[[#This Row],[실적]]="", "", 예실[[#This Row],[실적]]))</f>
        <v>49777000</v>
      </c>
    </row>
    <row r="169" spans="1:17">
      <c r="A169" t="s">
        <v>53</v>
      </c>
      <c r="B169" t="s">
        <v>54</v>
      </c>
      <c r="C169" s="6">
        <v>46266</v>
      </c>
      <c r="D169">
        <v>2026</v>
      </c>
      <c r="E169">
        <v>9</v>
      </c>
      <c r="F169">
        <v>3</v>
      </c>
      <c r="G169" s="5">
        <v>62000000</v>
      </c>
      <c r="H169" s="5">
        <v>105567000</v>
      </c>
      <c r="I169" t="s">
        <v>51</v>
      </c>
      <c r="J169" t="s">
        <v>52</v>
      </c>
      <c r="K169">
        <f>COUNTIFS(예실[계정코드], 예실[[#This Row],[계정코드]], 예실[월], 예실[[#This Row],[월]])</f>
        <v>1</v>
      </c>
      <c r="L169">
        <f>AVERAGEIFS(예실[실적], 예실[계정코드], 예실[[#This Row],[계정코드]])</f>
        <v>59507238.095238097</v>
      </c>
      <c r="M169" s="7">
        <f>IF(ISNUMBER(예실[[#This Row],[실적]]), 예실[[#This Row],[실적]]/예실[[#This Row],[계정평균]], "")</f>
        <v>1.7740194870251877</v>
      </c>
      <c r="N169" s="7" t="str">
        <f>IF(예실[[#This Row],[평균대비배수]]="", "", IF(예실[[#This Row],[평균대비배수]]&gt;=튀는값배수기준, "원천확인", ""))</f>
        <v/>
      </c>
      <c r="O169" s="7" t="str">
        <f>예실[[#This Row],[계정코드]]&amp;"|"&amp;TEXT(예실[[#This Row],[월]], "yyyy-mm")</f>
        <v>6120|2026-09</v>
      </c>
      <c r="P169" s="29" t="str">
        <f>IFERROR(INDEX(보정[보정 값], MATCH(예실[[#This Row],[키]], 보정[키], 0)), "")</f>
        <v/>
      </c>
      <c r="Q169" s="29">
        <f>IF(예실[[#This Row],[보정값]]&lt;&gt;"", 예실[[#This Row],[보정값]], IF(예실[[#This Row],[실적]]="", "", 예실[[#This Row],[실적]]))</f>
        <v>105567000</v>
      </c>
    </row>
    <row r="170" spans="1:17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 s="5">
        <v>15000000</v>
      </c>
      <c r="H170" s="5">
        <v>13919000</v>
      </c>
      <c r="I170" t="s">
        <v>51</v>
      </c>
      <c r="J170" t="s">
        <v>35</v>
      </c>
      <c r="K170">
        <f>COUNTIFS(예실[계정코드], 예실[[#This Row],[계정코드]], 예실[월], 예실[[#This Row],[월]])</f>
        <v>1</v>
      </c>
      <c r="L170">
        <f>AVERAGEIFS(예실[실적], 예실[계정코드], 예실[[#This Row],[계정코드]])</f>
        <v>15278380.952380951</v>
      </c>
      <c r="M170" s="7">
        <f>IF(ISNUMBER(예실[[#This Row],[실적]]), 예실[[#This Row],[실적]]/예실[[#This Row],[계정평균]], "")</f>
        <v>0.91102585040798389</v>
      </c>
      <c r="N170" s="7" t="str">
        <f>IF(예실[[#This Row],[평균대비배수]]="", "", IF(예실[[#This Row],[평균대비배수]]&gt;=튀는값배수기준, "원천확인", ""))</f>
        <v/>
      </c>
      <c r="O170" s="7" t="str">
        <f>예실[[#This Row],[계정코드]]&amp;"|"&amp;TEXT(예실[[#This Row],[월]], "yyyy-mm")</f>
        <v>6130|2025-01</v>
      </c>
      <c r="P170" s="29" t="str">
        <f>IFERROR(INDEX(보정[보정 값], MATCH(예실[[#This Row],[키]], 보정[키], 0)), "")</f>
        <v/>
      </c>
      <c r="Q170" s="29">
        <f>IF(예실[[#This Row],[보정값]]&lt;&gt;"", 예실[[#This Row],[보정값]], IF(예실[[#This Row],[실적]]="", "", 예실[[#This Row],[실적]]))</f>
        <v>13919000</v>
      </c>
    </row>
    <row r="171" spans="1:17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 s="5">
        <v>15000000</v>
      </c>
      <c r="H171" s="5">
        <v>17193000</v>
      </c>
      <c r="I171" t="s">
        <v>51</v>
      </c>
      <c r="J171" t="s">
        <v>35</v>
      </c>
      <c r="K171">
        <f>COUNTIFS(예실[계정코드], 예실[[#This Row],[계정코드]], 예실[월], 예실[[#This Row],[월]])</f>
        <v>1</v>
      </c>
      <c r="L171">
        <f>AVERAGEIFS(예실[실적], 예실[계정코드], 예실[[#This Row],[계정코드]])</f>
        <v>15278380.952380951</v>
      </c>
      <c r="M171" s="7">
        <f>IF(ISNUMBER(예실[[#This Row],[실적]]), 예실[[#This Row],[실적]]/예실[[#This Row],[계정평균]], "")</f>
        <v>1.1253155719566397</v>
      </c>
      <c r="N171" s="7" t="str">
        <f>IF(예실[[#This Row],[평균대비배수]]="", "", IF(예실[[#This Row],[평균대비배수]]&gt;=튀는값배수기준, "원천확인", ""))</f>
        <v/>
      </c>
      <c r="O171" s="7" t="str">
        <f>예실[[#This Row],[계정코드]]&amp;"|"&amp;TEXT(예실[[#This Row],[월]], "yyyy-mm")</f>
        <v>6130|2025-02</v>
      </c>
      <c r="P171" s="29" t="str">
        <f>IFERROR(INDEX(보정[보정 값], MATCH(예실[[#This Row],[키]], 보정[키], 0)), "")</f>
        <v/>
      </c>
      <c r="Q171" s="29">
        <f>IF(예실[[#This Row],[보정값]]&lt;&gt;"", 예실[[#This Row],[보정값]], IF(예실[[#This Row],[실적]]="", "", 예실[[#This Row],[실적]]))</f>
        <v>17193000</v>
      </c>
    </row>
    <row r="172" spans="1:17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 s="5">
        <v>15000000</v>
      </c>
      <c r="H172" s="5">
        <v>12501000</v>
      </c>
      <c r="I172" t="s">
        <v>51</v>
      </c>
      <c r="J172" t="s">
        <v>35</v>
      </c>
      <c r="K172">
        <f>COUNTIFS(예실[계정코드], 예실[[#This Row],[계정코드]], 예실[월], 예실[[#This Row],[월]])</f>
        <v>1</v>
      </c>
      <c r="L172">
        <f>AVERAGEIFS(예실[실적], 예실[계정코드], 예실[[#This Row],[계정코드]])</f>
        <v>15278380.952380951</v>
      </c>
      <c r="M172" s="7">
        <f>IF(ISNUMBER(예실[[#This Row],[실적]]), 예실[[#This Row],[실적]]/예실[[#This Row],[계정평균]], "")</f>
        <v>0.81821496917524295</v>
      </c>
      <c r="N172" s="7" t="str">
        <f>IF(예실[[#This Row],[평균대비배수]]="", "", IF(예실[[#This Row],[평균대비배수]]&gt;=튀는값배수기준, "원천확인", ""))</f>
        <v/>
      </c>
      <c r="O172" s="7" t="str">
        <f>예실[[#This Row],[계정코드]]&amp;"|"&amp;TEXT(예실[[#This Row],[월]], "yyyy-mm")</f>
        <v>6130|2025-03</v>
      </c>
      <c r="P172" s="29" t="str">
        <f>IFERROR(INDEX(보정[보정 값], MATCH(예실[[#This Row],[키]], 보정[키], 0)), "")</f>
        <v/>
      </c>
      <c r="Q172" s="29">
        <f>IF(예실[[#This Row],[보정값]]&lt;&gt;"", 예실[[#This Row],[보정값]], IF(예실[[#This Row],[실적]]="", "", 예실[[#This Row],[실적]]))</f>
        <v>12501000</v>
      </c>
    </row>
    <row r="173" spans="1:17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 s="5">
        <v>15000000</v>
      </c>
      <c r="H173" s="5">
        <v>17353000</v>
      </c>
      <c r="I173" t="s">
        <v>51</v>
      </c>
      <c r="J173" t="s">
        <v>35</v>
      </c>
      <c r="K173">
        <f>COUNTIFS(예실[계정코드], 예실[[#This Row],[계정코드]], 예실[월], 예실[[#This Row],[월]])</f>
        <v>1</v>
      </c>
      <c r="L173">
        <f>AVERAGEIFS(예실[실적], 예실[계정코드], 예실[[#This Row],[계정코드]])</f>
        <v>15278380.952380951</v>
      </c>
      <c r="M173" s="7">
        <f>IF(ISNUMBER(예실[[#This Row],[실적]]), 예실[[#This Row],[실적]]/예실[[#This Row],[계정평균]], "")</f>
        <v>1.1357878857769772</v>
      </c>
      <c r="N173" s="7" t="str">
        <f>IF(예실[[#This Row],[평균대비배수]]="", "", IF(예실[[#This Row],[평균대비배수]]&gt;=튀는값배수기준, "원천확인", ""))</f>
        <v/>
      </c>
      <c r="O173" s="7" t="str">
        <f>예실[[#This Row],[계정코드]]&amp;"|"&amp;TEXT(예실[[#This Row],[월]], "yyyy-mm")</f>
        <v>6130|2025-04</v>
      </c>
      <c r="P173" s="29" t="str">
        <f>IFERROR(INDEX(보정[보정 값], MATCH(예실[[#This Row],[키]], 보정[키], 0)), "")</f>
        <v/>
      </c>
      <c r="Q173" s="29">
        <f>IF(예실[[#This Row],[보정값]]&lt;&gt;"", 예실[[#This Row],[보정값]], IF(예실[[#This Row],[실적]]="", "", 예실[[#This Row],[실적]]))</f>
        <v>17353000</v>
      </c>
    </row>
    <row r="174" spans="1:17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 s="5">
        <v>15000000</v>
      </c>
      <c r="H174" s="5">
        <v>14404000</v>
      </c>
      <c r="I174" t="s">
        <v>51</v>
      </c>
      <c r="J174" t="s">
        <v>35</v>
      </c>
      <c r="K174">
        <f>COUNTIFS(예실[계정코드], 예실[[#This Row],[계정코드]], 예실[월], 예실[[#This Row],[월]])</f>
        <v>1</v>
      </c>
      <c r="L174">
        <f>AVERAGEIFS(예실[실적], 예실[계정코드], 예실[[#This Row],[계정코드]])</f>
        <v>15278380.952380951</v>
      </c>
      <c r="M174" s="7">
        <f>IF(ISNUMBER(예실[[#This Row],[실적]]), 예실[[#This Row],[실적]]/예실[[#This Row],[계정평균]], "")</f>
        <v>0.9427700516758819</v>
      </c>
      <c r="N174" s="7" t="str">
        <f>IF(예실[[#This Row],[평균대비배수]]="", "", IF(예실[[#This Row],[평균대비배수]]&gt;=튀는값배수기준, "원천확인", ""))</f>
        <v/>
      </c>
      <c r="O174" s="7" t="str">
        <f>예실[[#This Row],[계정코드]]&amp;"|"&amp;TEXT(예실[[#This Row],[월]], "yyyy-mm")</f>
        <v>6130|2025-05</v>
      </c>
      <c r="P174" s="29" t="str">
        <f>IFERROR(INDEX(보정[보정 값], MATCH(예실[[#This Row],[키]], 보정[키], 0)), "")</f>
        <v/>
      </c>
      <c r="Q174" s="29">
        <f>IF(예실[[#This Row],[보정값]]&lt;&gt;"", 예실[[#This Row],[보정값]], IF(예실[[#This Row],[실적]]="", "", 예실[[#This Row],[실적]]))</f>
        <v>14404000</v>
      </c>
    </row>
    <row r="175" spans="1:17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 s="5">
        <v>15000000</v>
      </c>
      <c r="H175" s="5">
        <v>17324000</v>
      </c>
      <c r="I175" t="s">
        <v>51</v>
      </c>
      <c r="J175" t="s">
        <v>35</v>
      </c>
      <c r="K175">
        <f>COUNTIFS(예실[계정코드], 예실[[#This Row],[계정코드]], 예실[월], 예실[[#This Row],[월]])</f>
        <v>1</v>
      </c>
      <c r="L175">
        <f>AVERAGEIFS(예실[실적], 예실[계정코드], 예실[[#This Row],[계정코드]])</f>
        <v>15278380.952380951</v>
      </c>
      <c r="M175" s="7">
        <f>IF(ISNUMBER(예실[[#This Row],[실적]]), 예실[[#This Row],[실적]]/예실[[#This Row],[계정평균]], "")</f>
        <v>1.133889778897041</v>
      </c>
      <c r="N175" s="7" t="str">
        <f>IF(예실[[#This Row],[평균대비배수]]="", "", IF(예실[[#This Row],[평균대비배수]]&gt;=튀는값배수기준, "원천확인", ""))</f>
        <v/>
      </c>
      <c r="O175" s="7" t="str">
        <f>예실[[#This Row],[계정코드]]&amp;"|"&amp;TEXT(예실[[#This Row],[월]], "yyyy-mm")</f>
        <v>6130|2025-06</v>
      </c>
      <c r="P175" s="29" t="str">
        <f>IFERROR(INDEX(보정[보정 값], MATCH(예실[[#This Row],[키]], 보정[키], 0)), "")</f>
        <v/>
      </c>
      <c r="Q175" s="29">
        <f>IF(예실[[#This Row],[보정값]]&lt;&gt;"", 예실[[#This Row],[보정값]], IF(예실[[#This Row],[실적]]="", "", 예실[[#This Row],[실적]]))</f>
        <v>17324000</v>
      </c>
    </row>
    <row r="176" spans="1:17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 s="5">
        <v>15000000</v>
      </c>
      <c r="H176" s="5">
        <v>15670000</v>
      </c>
      <c r="I176" t="s">
        <v>51</v>
      </c>
      <c r="J176" t="s">
        <v>35</v>
      </c>
      <c r="K176">
        <f>COUNTIFS(예실[계정코드], 예실[[#This Row],[계정코드]], 예실[월], 예실[[#This Row],[월]])</f>
        <v>1</v>
      </c>
      <c r="L176">
        <f>AVERAGEIFS(예실[실적], 예실[계정코드], 예실[[#This Row],[계정코드]])</f>
        <v>15278380.952380951</v>
      </c>
      <c r="M176" s="7">
        <f>IF(ISNUMBER(예실[[#This Row],[실적]]), 예실[[#This Row],[실적]]/예실[[#This Row],[계정평균]], "")</f>
        <v>1.0256322347793023</v>
      </c>
      <c r="N176" s="7" t="str">
        <f>IF(예실[[#This Row],[평균대비배수]]="", "", IF(예실[[#This Row],[평균대비배수]]&gt;=튀는값배수기준, "원천확인", ""))</f>
        <v/>
      </c>
      <c r="O176" s="7" t="str">
        <f>예실[[#This Row],[계정코드]]&amp;"|"&amp;TEXT(예실[[#This Row],[월]], "yyyy-mm")</f>
        <v>6130|2025-07</v>
      </c>
      <c r="P176" s="29" t="str">
        <f>IFERROR(INDEX(보정[보정 값], MATCH(예실[[#This Row],[키]], 보정[키], 0)), "")</f>
        <v/>
      </c>
      <c r="Q176" s="29">
        <f>IF(예실[[#This Row],[보정값]]&lt;&gt;"", 예실[[#This Row],[보정값]], IF(예실[[#This Row],[실적]]="", "", 예실[[#This Row],[실적]]))</f>
        <v>15670000</v>
      </c>
    </row>
    <row r="177" spans="1:17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 s="5">
        <v>15000000</v>
      </c>
      <c r="H177" s="5">
        <v>16843000</v>
      </c>
      <c r="I177" t="s">
        <v>51</v>
      </c>
      <c r="J177" t="s">
        <v>35</v>
      </c>
      <c r="K177">
        <f>COUNTIFS(예실[계정코드], 예실[[#This Row],[계정코드]], 예실[월], 예실[[#This Row],[월]])</f>
        <v>1</v>
      </c>
      <c r="L177">
        <f>AVERAGEIFS(예실[실적], 예실[계정코드], 예실[[#This Row],[계정코드]])</f>
        <v>15278380.952380951</v>
      </c>
      <c r="M177" s="7">
        <f>IF(ISNUMBER(예실[[#This Row],[실적]]), 예실[[#This Row],[실적]]/예실[[#This Row],[계정평균]], "")</f>
        <v>1.1024073854746514</v>
      </c>
      <c r="N177" s="7" t="str">
        <f>IF(예실[[#This Row],[평균대비배수]]="", "", IF(예실[[#This Row],[평균대비배수]]&gt;=튀는값배수기준, "원천확인", ""))</f>
        <v/>
      </c>
      <c r="O177" s="7" t="str">
        <f>예실[[#This Row],[계정코드]]&amp;"|"&amp;TEXT(예실[[#This Row],[월]], "yyyy-mm")</f>
        <v>6130|2025-08</v>
      </c>
      <c r="P177" s="29" t="str">
        <f>IFERROR(INDEX(보정[보정 값], MATCH(예실[[#This Row],[키]], 보정[키], 0)), "")</f>
        <v/>
      </c>
      <c r="Q177" s="29">
        <f>IF(예실[[#This Row],[보정값]]&lt;&gt;"", 예실[[#This Row],[보정값]], IF(예실[[#This Row],[실적]]="", "", 예실[[#This Row],[실적]]))</f>
        <v>16843000</v>
      </c>
    </row>
    <row r="178" spans="1:17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 s="5">
        <v>15000000</v>
      </c>
      <c r="H178" s="5">
        <v>12491000</v>
      </c>
      <c r="I178" t="s">
        <v>51</v>
      </c>
      <c r="J178" t="s">
        <v>35</v>
      </c>
      <c r="K178">
        <f>COUNTIFS(예실[계정코드], 예실[[#This Row],[계정코드]], 예실[월], 예실[[#This Row],[월]])</f>
        <v>1</v>
      </c>
      <c r="L178">
        <f>AVERAGEIFS(예실[실적], 예실[계정코드], 예실[[#This Row],[계정코드]])</f>
        <v>15278380.952380951</v>
      </c>
      <c r="M178" s="7">
        <f>IF(ISNUMBER(예실[[#This Row],[실적]]), 예실[[#This Row],[실적]]/예실[[#This Row],[계정평균]], "")</f>
        <v>0.81756044956147189</v>
      </c>
      <c r="N178" s="7" t="str">
        <f>IF(예실[[#This Row],[평균대비배수]]="", "", IF(예실[[#This Row],[평균대비배수]]&gt;=튀는값배수기준, "원천확인", ""))</f>
        <v/>
      </c>
      <c r="O178" s="7" t="str">
        <f>예실[[#This Row],[계정코드]]&amp;"|"&amp;TEXT(예실[[#This Row],[월]], "yyyy-mm")</f>
        <v>6130|2025-09</v>
      </c>
      <c r="P178" s="29" t="str">
        <f>IFERROR(INDEX(보정[보정 값], MATCH(예실[[#This Row],[키]], 보정[키], 0)), "")</f>
        <v/>
      </c>
      <c r="Q178" s="29">
        <f>IF(예실[[#This Row],[보정값]]&lt;&gt;"", 예실[[#This Row],[보정값]], IF(예실[[#This Row],[실적]]="", "", 예실[[#This Row],[실적]]))</f>
        <v>12491000</v>
      </c>
    </row>
    <row r="179" spans="1:17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 s="5">
        <v>15000000</v>
      </c>
      <c r="H179" s="5">
        <v>12458000</v>
      </c>
      <c r="I179" t="s">
        <v>51</v>
      </c>
      <c r="J179" t="s">
        <v>35</v>
      </c>
      <c r="K179">
        <f>COUNTIFS(예실[계정코드], 예실[[#This Row],[계정코드]], 예실[월], 예실[[#This Row],[월]])</f>
        <v>1</v>
      </c>
      <c r="L179">
        <f>AVERAGEIFS(예실[실적], 예실[계정코드], 예실[[#This Row],[계정코드]])</f>
        <v>15278380.952380951</v>
      </c>
      <c r="M179" s="7">
        <f>IF(ISNUMBER(예실[[#This Row],[실적]]), 예실[[#This Row],[실적]]/예실[[#This Row],[계정평균]], "")</f>
        <v>0.81540053483602726</v>
      </c>
      <c r="N179" s="7" t="str">
        <f>IF(예실[[#This Row],[평균대비배수]]="", "", IF(예실[[#This Row],[평균대비배수]]&gt;=튀는값배수기준, "원천확인", ""))</f>
        <v/>
      </c>
      <c r="O179" s="7" t="str">
        <f>예실[[#This Row],[계정코드]]&amp;"|"&amp;TEXT(예실[[#This Row],[월]], "yyyy-mm")</f>
        <v>6130|2025-10</v>
      </c>
      <c r="P179" s="29" t="str">
        <f>IFERROR(INDEX(보정[보정 값], MATCH(예실[[#This Row],[키]], 보정[키], 0)), "")</f>
        <v/>
      </c>
      <c r="Q179" s="29">
        <f>IF(예실[[#This Row],[보정값]]&lt;&gt;"", 예실[[#This Row],[보정값]], IF(예실[[#This Row],[실적]]="", "", 예실[[#This Row],[실적]]))</f>
        <v>12458000</v>
      </c>
    </row>
    <row r="180" spans="1:17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 s="5">
        <v>15000000</v>
      </c>
      <c r="H180" s="5">
        <v>15825000</v>
      </c>
      <c r="I180" t="s">
        <v>51</v>
      </c>
      <c r="J180" t="s">
        <v>35</v>
      </c>
      <c r="K180">
        <f>COUNTIFS(예실[계정코드], 예실[[#This Row],[계정코드]], 예실[월], 예실[[#This Row],[월]])</f>
        <v>1</v>
      </c>
      <c r="L180">
        <f>AVERAGEIFS(예실[실적], 예실[계정코드], 예실[[#This Row],[계정코드]])</f>
        <v>15278380.952380951</v>
      </c>
      <c r="M180" s="7">
        <f>IF(ISNUMBER(예실[[#This Row],[실적]]), 예실[[#This Row],[실적]]/예실[[#This Row],[계정평균]], "")</f>
        <v>1.0357772887927543</v>
      </c>
      <c r="N180" s="7" t="str">
        <f>IF(예실[[#This Row],[평균대비배수]]="", "", IF(예실[[#This Row],[평균대비배수]]&gt;=튀는값배수기준, "원천확인", ""))</f>
        <v/>
      </c>
      <c r="O180" s="7" t="str">
        <f>예실[[#This Row],[계정코드]]&amp;"|"&amp;TEXT(예실[[#This Row],[월]], "yyyy-mm")</f>
        <v>6130|2025-11</v>
      </c>
      <c r="P180" s="29" t="str">
        <f>IFERROR(INDEX(보정[보정 값], MATCH(예실[[#This Row],[키]], 보정[키], 0)), "")</f>
        <v/>
      </c>
      <c r="Q180" s="29">
        <f>IF(예실[[#This Row],[보정값]]&lt;&gt;"", 예실[[#This Row],[보정값]], IF(예실[[#This Row],[실적]]="", "", 예실[[#This Row],[실적]]))</f>
        <v>15825000</v>
      </c>
    </row>
    <row r="181" spans="1:17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 s="5">
        <v>15000000</v>
      </c>
      <c r="H181" s="5">
        <v>13240000</v>
      </c>
      <c r="I181" t="s">
        <v>51</v>
      </c>
      <c r="J181" t="s">
        <v>35</v>
      </c>
      <c r="K181">
        <f>COUNTIFS(예실[계정코드], 예실[[#This Row],[계정코드]], 예실[월], 예실[[#This Row],[월]])</f>
        <v>1</v>
      </c>
      <c r="L181">
        <f>AVERAGEIFS(예실[실적], 예실[계정코드], 예실[[#This Row],[계정코드]])</f>
        <v>15278380.952380951</v>
      </c>
      <c r="M181" s="7">
        <f>IF(ISNUMBER(예실[[#This Row],[실적]]), 예실[[#This Row],[실적]]/예실[[#This Row],[계정평균]], "")</f>
        <v>0.86658396863292675</v>
      </c>
      <c r="N181" s="7" t="str">
        <f>IF(예실[[#This Row],[평균대비배수]]="", "", IF(예실[[#This Row],[평균대비배수]]&gt;=튀는값배수기준, "원천확인", ""))</f>
        <v/>
      </c>
      <c r="O181" s="7" t="str">
        <f>예실[[#This Row],[계정코드]]&amp;"|"&amp;TEXT(예실[[#This Row],[월]], "yyyy-mm")</f>
        <v>6130|2025-12</v>
      </c>
      <c r="P181" s="29" t="str">
        <f>IFERROR(INDEX(보정[보정 값], MATCH(예실[[#This Row],[키]], 보정[키], 0)), "")</f>
        <v/>
      </c>
      <c r="Q181" s="29">
        <f>IF(예실[[#This Row],[보정값]]&lt;&gt;"", 예실[[#This Row],[보정값]], IF(예실[[#This Row],[실적]]="", "", 예실[[#This Row],[실적]]))</f>
        <v>13240000</v>
      </c>
    </row>
    <row r="182" spans="1:17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 s="5">
        <v>15000000</v>
      </c>
      <c r="H182" s="5">
        <v>13848000</v>
      </c>
      <c r="I182" t="s">
        <v>51</v>
      </c>
      <c r="J182" t="s">
        <v>35</v>
      </c>
      <c r="K182">
        <f>COUNTIFS(예실[계정코드], 예실[[#This Row],[계정코드]], 예실[월], 예실[[#This Row],[월]])</f>
        <v>1</v>
      </c>
      <c r="L182">
        <f>AVERAGEIFS(예실[실적], 예실[계정코드], 예실[[#This Row],[계정코드]])</f>
        <v>15278380.952380951</v>
      </c>
      <c r="M182" s="7">
        <f>IF(ISNUMBER(예실[[#This Row],[실적]]), 예실[[#This Row],[실적]]/예실[[#This Row],[계정평균]], "")</f>
        <v>0.90637876115020921</v>
      </c>
      <c r="N182" s="7" t="str">
        <f>IF(예실[[#This Row],[평균대비배수]]="", "", IF(예실[[#This Row],[평균대비배수]]&gt;=튀는값배수기준, "원천확인", ""))</f>
        <v/>
      </c>
      <c r="O182" s="7" t="str">
        <f>예실[[#This Row],[계정코드]]&amp;"|"&amp;TEXT(예실[[#This Row],[월]], "yyyy-mm")</f>
        <v>6130|2026-01</v>
      </c>
      <c r="P182" s="29" t="str">
        <f>IFERROR(INDEX(보정[보정 값], MATCH(예실[[#This Row],[키]], 보정[키], 0)), "")</f>
        <v/>
      </c>
      <c r="Q182" s="29">
        <f>IF(예실[[#This Row],[보정값]]&lt;&gt;"", 예실[[#This Row],[보정값]], IF(예실[[#This Row],[실적]]="", "", 예실[[#This Row],[실적]]))</f>
        <v>13848000</v>
      </c>
    </row>
    <row r="183" spans="1:17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 s="5">
        <v>15000000</v>
      </c>
      <c r="H183" s="5">
        <v>17103000</v>
      </c>
      <c r="I183" t="s">
        <v>51</v>
      </c>
      <c r="J183" t="s">
        <v>35</v>
      </c>
      <c r="K183">
        <f>COUNTIFS(예실[계정코드], 예실[[#This Row],[계정코드]], 예실[월], 예실[[#This Row],[월]])</f>
        <v>1</v>
      </c>
      <c r="L183">
        <f>AVERAGEIFS(예실[실적], 예실[계정코드], 예실[[#This Row],[계정코드]])</f>
        <v>15278380.952380951</v>
      </c>
      <c r="M183" s="7">
        <f>IF(ISNUMBER(예실[[#This Row],[실적]]), 예실[[#This Row],[실적]]/예실[[#This Row],[계정평균]], "")</f>
        <v>1.1194248954327</v>
      </c>
      <c r="N183" s="7" t="str">
        <f>IF(예실[[#This Row],[평균대비배수]]="", "", IF(예실[[#This Row],[평균대비배수]]&gt;=튀는값배수기준, "원천확인", ""))</f>
        <v/>
      </c>
      <c r="O183" s="7" t="str">
        <f>예실[[#This Row],[계정코드]]&amp;"|"&amp;TEXT(예실[[#This Row],[월]], "yyyy-mm")</f>
        <v>6130|2026-02</v>
      </c>
      <c r="P183" s="29" t="str">
        <f>IFERROR(INDEX(보정[보정 값], MATCH(예실[[#This Row],[키]], 보정[키], 0)), "")</f>
        <v/>
      </c>
      <c r="Q183" s="29">
        <f>IF(예실[[#This Row],[보정값]]&lt;&gt;"", 예실[[#This Row],[보정값]], IF(예실[[#This Row],[실적]]="", "", 예실[[#This Row],[실적]]))</f>
        <v>17103000</v>
      </c>
    </row>
    <row r="184" spans="1:17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 s="5">
        <v>15000000</v>
      </c>
      <c r="H184" s="5">
        <v>15677000</v>
      </c>
      <c r="I184" t="s">
        <v>51</v>
      </c>
      <c r="J184" t="s">
        <v>35</v>
      </c>
      <c r="K184">
        <f>COUNTIFS(예실[계정코드], 예실[[#This Row],[계정코드]], 예실[월], 예실[[#This Row],[월]])</f>
        <v>1</v>
      </c>
      <c r="L184">
        <f>AVERAGEIFS(예실[실적], 예실[계정코드], 예실[[#This Row],[계정코드]])</f>
        <v>15278380.952380951</v>
      </c>
      <c r="M184" s="7">
        <f>IF(ISNUMBER(예실[[#This Row],[실적]]), 예실[[#This Row],[실적]]/예실[[#This Row],[계정평균]], "")</f>
        <v>1.026090398508942</v>
      </c>
      <c r="N184" s="7" t="str">
        <f>IF(예실[[#This Row],[평균대비배수]]="", "", IF(예실[[#This Row],[평균대비배수]]&gt;=튀는값배수기준, "원천확인", ""))</f>
        <v/>
      </c>
      <c r="O184" s="7" t="str">
        <f>예실[[#This Row],[계정코드]]&amp;"|"&amp;TEXT(예실[[#This Row],[월]], "yyyy-mm")</f>
        <v>6130|2026-03</v>
      </c>
      <c r="P184" s="29" t="str">
        <f>IFERROR(INDEX(보정[보정 값], MATCH(예실[[#This Row],[키]], 보정[키], 0)), "")</f>
        <v/>
      </c>
      <c r="Q184" s="29">
        <f>IF(예실[[#This Row],[보정값]]&lt;&gt;"", 예실[[#This Row],[보정값]], IF(예실[[#This Row],[실적]]="", "", 예실[[#This Row],[실적]]))</f>
        <v>15677000</v>
      </c>
    </row>
    <row r="185" spans="1:17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 s="5">
        <v>15000000</v>
      </c>
      <c r="H185" s="5">
        <v>16612000</v>
      </c>
      <c r="I185" t="s">
        <v>51</v>
      </c>
      <c r="J185" t="s">
        <v>35</v>
      </c>
      <c r="K185">
        <f>COUNTIFS(예실[계정코드], 예실[[#This Row],[계정코드]], 예실[월], 예실[[#This Row],[월]])</f>
        <v>1</v>
      </c>
      <c r="L185">
        <f>AVERAGEIFS(예실[실적], 예실[계정코드], 예실[[#This Row],[계정코드]])</f>
        <v>15278380.952380951</v>
      </c>
      <c r="M185" s="7">
        <f>IF(ISNUMBER(예실[[#This Row],[실적]]), 예실[[#This Row],[실적]]/예실[[#This Row],[계정평균]], "")</f>
        <v>1.0872879823965391</v>
      </c>
      <c r="N185" s="7" t="str">
        <f>IF(예실[[#This Row],[평균대비배수]]="", "", IF(예실[[#This Row],[평균대비배수]]&gt;=튀는값배수기준, "원천확인", ""))</f>
        <v/>
      </c>
      <c r="O185" s="7" t="str">
        <f>예실[[#This Row],[계정코드]]&amp;"|"&amp;TEXT(예실[[#This Row],[월]], "yyyy-mm")</f>
        <v>6130|2026-04</v>
      </c>
      <c r="P185" s="29" t="str">
        <f>IFERROR(INDEX(보정[보정 값], MATCH(예실[[#This Row],[키]], 보정[키], 0)), "")</f>
        <v/>
      </c>
      <c r="Q185" s="29">
        <f>IF(예실[[#This Row],[보정값]]&lt;&gt;"", 예실[[#This Row],[보정값]], IF(예실[[#This Row],[실적]]="", "", 예실[[#This Row],[실적]]))</f>
        <v>16612000</v>
      </c>
    </row>
    <row r="186" spans="1:17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 s="5">
        <v>15000000</v>
      </c>
      <c r="H186" s="5">
        <v>12973000</v>
      </c>
      <c r="I186" t="s">
        <v>51</v>
      </c>
      <c r="J186" t="s">
        <v>35</v>
      </c>
      <c r="K186">
        <f>COUNTIFS(예실[계정코드], 예실[[#This Row],[계정코드]], 예실[월], 예실[[#This Row],[월]])</f>
        <v>1</v>
      </c>
      <c r="L186">
        <f>AVERAGEIFS(예실[실적], 예실[계정코드], 예실[[#This Row],[계정코드]])</f>
        <v>15278380.952380951</v>
      </c>
      <c r="M186" s="7">
        <f>IF(ISNUMBER(예실[[#This Row],[실적]]), 예실[[#This Row],[실적]]/예실[[#This Row],[계정평균]], "")</f>
        <v>0.84910829494523854</v>
      </c>
      <c r="N186" s="7" t="str">
        <f>IF(예실[[#This Row],[평균대비배수]]="", "", IF(예실[[#This Row],[평균대비배수]]&gt;=튀는값배수기준, "원천확인", ""))</f>
        <v/>
      </c>
      <c r="O186" s="7" t="str">
        <f>예실[[#This Row],[계정코드]]&amp;"|"&amp;TEXT(예실[[#This Row],[월]], "yyyy-mm")</f>
        <v>6130|2026-05</v>
      </c>
      <c r="P186" s="29" t="str">
        <f>IFERROR(INDEX(보정[보정 값], MATCH(예실[[#This Row],[키]], 보정[키], 0)), "")</f>
        <v/>
      </c>
      <c r="Q186" s="29">
        <f>IF(예실[[#This Row],[보정값]]&lt;&gt;"", 예실[[#This Row],[보정값]], IF(예실[[#This Row],[실적]]="", "", 예실[[#This Row],[실적]]))</f>
        <v>12973000</v>
      </c>
    </row>
    <row r="187" spans="1:17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 s="5">
        <v>15000000</v>
      </c>
      <c r="H187" s="5">
        <v>16615000</v>
      </c>
      <c r="I187" t="s">
        <v>51</v>
      </c>
      <c r="J187" t="s">
        <v>35</v>
      </c>
      <c r="K187">
        <f>COUNTIFS(예실[계정코드], 예실[[#This Row],[계정코드]], 예실[월], 예실[[#This Row],[월]])</f>
        <v>1</v>
      </c>
      <c r="L187">
        <f>AVERAGEIFS(예실[실적], 예실[계정코드], 예실[[#This Row],[계정코드]])</f>
        <v>15278380.952380951</v>
      </c>
      <c r="M187" s="7">
        <f>IF(ISNUMBER(예실[[#This Row],[실적]]), 예실[[#This Row],[실적]]/예실[[#This Row],[계정평균]], "")</f>
        <v>1.0874843382806705</v>
      </c>
      <c r="N187" s="7" t="str">
        <f>IF(예실[[#This Row],[평균대비배수]]="", "", IF(예실[[#This Row],[평균대비배수]]&gt;=튀는값배수기준, "원천확인", ""))</f>
        <v/>
      </c>
      <c r="O187" s="7" t="str">
        <f>예실[[#This Row],[계정코드]]&amp;"|"&amp;TEXT(예실[[#This Row],[월]], "yyyy-mm")</f>
        <v>6130|2026-06</v>
      </c>
      <c r="P187" s="29" t="str">
        <f>IFERROR(INDEX(보정[보정 값], MATCH(예실[[#This Row],[키]], 보정[키], 0)), "")</f>
        <v/>
      </c>
      <c r="Q187" s="29">
        <f>IF(예실[[#This Row],[보정값]]&lt;&gt;"", 예실[[#This Row],[보정값]], IF(예실[[#This Row],[실적]]="", "", 예실[[#This Row],[실적]]))</f>
        <v>16615000</v>
      </c>
    </row>
    <row r="188" spans="1:17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 s="5">
        <v>15000000</v>
      </c>
      <c r="H188" s="5">
        <v>16225000</v>
      </c>
      <c r="I188" t="s">
        <v>51</v>
      </c>
      <c r="J188" t="s">
        <v>35</v>
      </c>
      <c r="K188">
        <f>COUNTIFS(예실[계정코드], 예실[[#This Row],[계정코드]], 예실[월], 예실[[#This Row],[월]])</f>
        <v>1</v>
      </c>
      <c r="L188">
        <f>AVERAGEIFS(예실[실적], 예실[계정코드], 예실[[#This Row],[계정코드]])</f>
        <v>15278380.952380951</v>
      </c>
      <c r="M188" s="7">
        <f>IF(ISNUMBER(예실[[#This Row],[실적]]), 예실[[#This Row],[실적]]/예실[[#This Row],[계정평균]], "")</f>
        <v>1.0619580733435978</v>
      </c>
      <c r="N188" s="7" t="str">
        <f>IF(예실[[#This Row],[평균대비배수]]="", "", IF(예실[[#This Row],[평균대비배수]]&gt;=튀는값배수기준, "원천확인", ""))</f>
        <v/>
      </c>
      <c r="O188" s="7" t="str">
        <f>예실[[#This Row],[계정코드]]&amp;"|"&amp;TEXT(예실[[#This Row],[월]], "yyyy-mm")</f>
        <v>6130|2026-07</v>
      </c>
      <c r="P188" s="29" t="str">
        <f>IFERROR(INDEX(보정[보정 값], MATCH(예실[[#This Row],[키]], 보정[키], 0)), "")</f>
        <v/>
      </c>
      <c r="Q188" s="29">
        <f>IF(예실[[#This Row],[보정값]]&lt;&gt;"", 예실[[#This Row],[보정값]], IF(예실[[#This Row],[실적]]="", "", 예실[[#This Row],[실적]]))</f>
        <v>16225000</v>
      </c>
    </row>
    <row r="189" spans="1:17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 s="5">
        <v>15000000</v>
      </c>
      <c r="H189" s="5">
        <v>13672000</v>
      </c>
      <c r="I189" t="s">
        <v>51</v>
      </c>
      <c r="J189" t="s">
        <v>35</v>
      </c>
      <c r="K189">
        <f>COUNTIFS(예실[계정코드], 예실[[#This Row],[계정코드]], 예실[월], 예실[[#This Row],[월]])</f>
        <v>1</v>
      </c>
      <c r="L189">
        <f>AVERAGEIFS(예실[실적], 예실[계정코드], 예실[[#This Row],[계정코드]])</f>
        <v>15278380.952380951</v>
      </c>
      <c r="M189" s="7">
        <f>IF(ISNUMBER(예실[[#This Row],[실적]]), 예실[[#This Row],[실적]]/예실[[#This Row],[계정평균]], "")</f>
        <v>0.8948592159478379</v>
      </c>
      <c r="N189" s="7" t="str">
        <f>IF(예실[[#This Row],[평균대비배수]]="", "", IF(예실[[#This Row],[평균대비배수]]&gt;=튀는값배수기준, "원천확인", ""))</f>
        <v/>
      </c>
      <c r="O189" s="7" t="str">
        <f>예실[[#This Row],[계정코드]]&amp;"|"&amp;TEXT(예실[[#This Row],[월]], "yyyy-mm")</f>
        <v>6130|2026-08</v>
      </c>
      <c r="P189" s="29" t="str">
        <f>IFERROR(INDEX(보정[보정 값], MATCH(예실[[#This Row],[키]], 보정[키], 0)), "")</f>
        <v/>
      </c>
      <c r="Q189" s="29">
        <f>IF(예실[[#This Row],[보정값]]&lt;&gt;"", 예실[[#This Row],[보정값]], IF(예실[[#This Row],[실적]]="", "", 예실[[#This Row],[실적]]))</f>
        <v>13672000</v>
      </c>
    </row>
    <row r="190" spans="1:17">
      <c r="A190" t="s">
        <v>55</v>
      </c>
      <c r="B190" t="s">
        <v>56</v>
      </c>
      <c r="C190" s="6">
        <v>46266</v>
      </c>
      <c r="D190">
        <v>2026</v>
      </c>
      <c r="E190">
        <v>9</v>
      </c>
      <c r="F190">
        <v>3</v>
      </c>
      <c r="G190" s="5">
        <v>15000000</v>
      </c>
      <c r="H190" s="5">
        <v>18900000</v>
      </c>
      <c r="I190" t="s">
        <v>51</v>
      </c>
      <c r="J190" t="s">
        <v>35</v>
      </c>
      <c r="K190">
        <f>COUNTIFS(예실[계정코드], 예실[[#This Row],[계정코드]], 예실[월], 예실[[#This Row],[월]])</f>
        <v>1</v>
      </c>
      <c r="L190">
        <f>AVERAGEIFS(예실[실적], 예실[계정코드], 예실[[#This Row],[계정코드]])</f>
        <v>15278380.952380951</v>
      </c>
      <c r="M190" s="7">
        <f>IF(ISNUMBER(예실[[#This Row],[실적]]), 예실[[#This Row],[실적]]/예실[[#This Row],[계정평균]], "")</f>
        <v>1.2370420700273652</v>
      </c>
      <c r="N190" s="7" t="str">
        <f>IF(예실[[#This Row],[평균대비배수]]="", "", IF(예실[[#This Row],[평균대비배수]]&gt;=튀는값배수기준, "원천확인", ""))</f>
        <v/>
      </c>
      <c r="O190" s="7" t="str">
        <f>예실[[#This Row],[계정코드]]&amp;"|"&amp;TEXT(예실[[#This Row],[월]], "yyyy-mm")</f>
        <v>6130|2026-09</v>
      </c>
      <c r="P190" s="29" t="str">
        <f>IFERROR(INDEX(보정[보정 값], MATCH(예실[[#This Row],[키]], 보정[키], 0)), "")</f>
        <v/>
      </c>
      <c r="Q190" s="29">
        <f>IF(예실[[#This Row],[보정값]]&lt;&gt;"", 예실[[#This Row],[보정값]], IF(예실[[#This Row],[실적]]="", "", 예실[[#This Row],[실적]]))</f>
        <v>18900000</v>
      </c>
    </row>
    <row r="191" spans="1:17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 s="5">
        <v>8000000</v>
      </c>
      <c r="H191" s="5">
        <v>7563000</v>
      </c>
      <c r="I191" t="s">
        <v>51</v>
      </c>
      <c r="J191" t="s">
        <v>52</v>
      </c>
      <c r="K191">
        <f>COUNTIFS(예실[계정코드], 예실[[#This Row],[계정코드]], 예실[월], 예실[[#This Row],[월]])</f>
        <v>1</v>
      </c>
      <c r="L191">
        <f>AVERAGEIFS(예실[실적], 예실[계정코드], 예실[[#This Row],[계정코드]])</f>
        <v>5233619.0476190476</v>
      </c>
      <c r="M191" s="7">
        <f>IF(ISNUMBER(예실[[#This Row],[실적]]), 예실[[#This Row],[실적]]/예실[[#This Row],[계정평균]], "")</f>
        <v>1.4450803413826361</v>
      </c>
      <c r="N191" s="7" t="str">
        <f>IF(예실[[#This Row],[평균대비배수]]="", "", IF(예실[[#This Row],[평균대비배수]]&gt;=튀는값배수기준, "원천확인", ""))</f>
        <v/>
      </c>
      <c r="O191" s="7" t="str">
        <f>예실[[#This Row],[계정코드]]&amp;"|"&amp;TEXT(예실[[#This Row],[월]], "yyyy-mm")</f>
        <v>6140|2025-01</v>
      </c>
      <c r="P191" s="29" t="str">
        <f>IFERROR(INDEX(보정[보정 값], MATCH(예실[[#This Row],[키]], 보정[키], 0)), "")</f>
        <v/>
      </c>
      <c r="Q191" s="29">
        <f>IF(예실[[#This Row],[보정값]]&lt;&gt;"", 예실[[#This Row],[보정값]], IF(예실[[#This Row],[실적]]="", "", 예실[[#This Row],[실적]]))</f>
        <v>7563000</v>
      </c>
    </row>
    <row r="192" spans="1:17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 s="5">
        <v>8000000</v>
      </c>
      <c r="H192" s="5">
        <v>7519000</v>
      </c>
      <c r="I192" t="s">
        <v>51</v>
      </c>
      <c r="J192" t="s">
        <v>52</v>
      </c>
      <c r="K192">
        <f>COUNTIFS(예실[계정코드], 예실[[#This Row],[계정코드]], 예실[월], 예실[[#This Row],[월]])</f>
        <v>1</v>
      </c>
      <c r="L192">
        <f>AVERAGEIFS(예실[실적], 예실[계정코드], 예실[[#This Row],[계정코드]])</f>
        <v>5233619.0476190476</v>
      </c>
      <c r="M192" s="7">
        <f>IF(ISNUMBER(예실[[#This Row],[실적]]), 예실[[#This Row],[실적]]/예실[[#This Row],[계정평균]], "")</f>
        <v>1.436673157061489</v>
      </c>
      <c r="N192" s="7" t="str">
        <f>IF(예실[[#This Row],[평균대비배수]]="", "", IF(예실[[#This Row],[평균대비배수]]&gt;=튀는값배수기준, "원천확인", ""))</f>
        <v/>
      </c>
      <c r="O192" s="7" t="str">
        <f>예실[[#This Row],[계정코드]]&amp;"|"&amp;TEXT(예실[[#This Row],[월]], "yyyy-mm")</f>
        <v>6140|2025-02</v>
      </c>
      <c r="P192" s="29" t="str">
        <f>IFERROR(INDEX(보정[보정 값], MATCH(예실[[#This Row],[키]], 보정[키], 0)), "")</f>
        <v/>
      </c>
      <c r="Q192" s="29">
        <f>IF(예실[[#This Row],[보정값]]&lt;&gt;"", 예실[[#This Row],[보정값]], IF(예실[[#This Row],[실적]]="", "", 예실[[#This Row],[실적]]))</f>
        <v>7519000</v>
      </c>
    </row>
    <row r="193" spans="1:17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 s="5">
        <v>8000000</v>
      </c>
      <c r="H193" s="5">
        <v>7579000</v>
      </c>
      <c r="I193" t="s">
        <v>51</v>
      </c>
      <c r="J193" t="s">
        <v>52</v>
      </c>
      <c r="K193">
        <f>COUNTIFS(예실[계정코드], 예실[[#This Row],[계정코드]], 예실[월], 예실[[#This Row],[월]])</f>
        <v>1</v>
      </c>
      <c r="L193">
        <f>AVERAGEIFS(예실[실적], 예실[계정코드], 예실[[#This Row],[계정코드]])</f>
        <v>5233619.0476190476</v>
      </c>
      <c r="M193" s="7">
        <f>IF(ISNUMBER(예실[[#This Row],[실적]]), 예실[[#This Row],[실적]]/예실[[#This Row],[계정평균]], "")</f>
        <v>1.4481374993175986</v>
      </c>
      <c r="N193" s="7" t="str">
        <f>IF(예실[[#This Row],[평균대비배수]]="", "", IF(예실[[#This Row],[평균대비배수]]&gt;=튀는값배수기준, "원천확인", ""))</f>
        <v/>
      </c>
      <c r="O193" s="7" t="str">
        <f>예실[[#This Row],[계정코드]]&amp;"|"&amp;TEXT(예실[[#This Row],[월]], "yyyy-mm")</f>
        <v>6140|2025-03</v>
      </c>
      <c r="P193" s="29" t="str">
        <f>IFERROR(INDEX(보정[보정 값], MATCH(예실[[#This Row],[키]], 보정[키], 0)), "")</f>
        <v/>
      </c>
      <c r="Q193" s="29">
        <f>IF(예실[[#This Row],[보정값]]&lt;&gt;"", 예실[[#This Row],[보정값]], IF(예실[[#This Row],[실적]]="", "", 예실[[#This Row],[실적]]))</f>
        <v>7579000</v>
      </c>
    </row>
    <row r="194" spans="1:17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 s="5">
        <v>8000000</v>
      </c>
      <c r="H194" s="5">
        <v>7642000</v>
      </c>
      <c r="I194" t="s">
        <v>51</v>
      </c>
      <c r="J194" t="s">
        <v>52</v>
      </c>
      <c r="K194">
        <f>COUNTIFS(예실[계정코드], 예실[[#This Row],[계정코드]], 예실[월], 예실[[#This Row],[월]])</f>
        <v>1</v>
      </c>
      <c r="L194">
        <f>AVERAGEIFS(예실[실적], 예실[계정코드], 예실[[#This Row],[계정코드]])</f>
        <v>5233619.0476190476</v>
      </c>
      <c r="M194" s="7">
        <f>IF(ISNUMBER(예실[[#This Row],[실적]]), 예실[[#This Row],[실적]]/예실[[#This Row],[계정평균]], "")</f>
        <v>1.4601750586865139</v>
      </c>
      <c r="N194" s="7" t="str">
        <f>IF(예실[[#This Row],[평균대비배수]]="", "", IF(예실[[#This Row],[평균대비배수]]&gt;=튀는값배수기준, "원천확인", ""))</f>
        <v/>
      </c>
      <c r="O194" s="7" t="str">
        <f>예실[[#This Row],[계정코드]]&amp;"|"&amp;TEXT(예실[[#This Row],[월]], "yyyy-mm")</f>
        <v>6140|2025-04</v>
      </c>
      <c r="P194" s="29" t="str">
        <f>IFERROR(INDEX(보정[보정 값], MATCH(예실[[#This Row],[키]], 보정[키], 0)), "")</f>
        <v/>
      </c>
      <c r="Q194" s="29">
        <f>IF(예실[[#This Row],[보정값]]&lt;&gt;"", 예실[[#This Row],[보정값]], IF(예실[[#This Row],[실적]]="", "", 예실[[#This Row],[실적]]))</f>
        <v>7642000</v>
      </c>
    </row>
    <row r="195" spans="1:17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 s="5">
        <v>8000000</v>
      </c>
      <c r="H195" s="5">
        <v>7031000</v>
      </c>
      <c r="I195" t="s">
        <v>51</v>
      </c>
      <c r="J195" t="s">
        <v>52</v>
      </c>
      <c r="K195">
        <f>COUNTIFS(예실[계정코드], 예실[[#This Row],[계정코드]], 예실[월], 예실[[#This Row],[월]])</f>
        <v>1</v>
      </c>
      <c r="L195">
        <f>AVERAGEIFS(예실[실적], 예실[계정코드], 예실[[#This Row],[계정코드]])</f>
        <v>5233619.0476190476</v>
      </c>
      <c r="M195" s="7">
        <f>IF(ISNUMBER(예실[[#This Row],[실적]]), 예실[[#This Row],[실적]]/예실[[#This Row],[계정평균]], "")</f>
        <v>1.3434298400451294</v>
      </c>
      <c r="N195" s="7" t="str">
        <f>IF(예실[[#This Row],[평균대비배수]]="", "", IF(예실[[#This Row],[평균대비배수]]&gt;=튀는값배수기준, "원천확인", ""))</f>
        <v/>
      </c>
      <c r="O195" s="7" t="str">
        <f>예실[[#This Row],[계정코드]]&amp;"|"&amp;TEXT(예실[[#This Row],[월]], "yyyy-mm")</f>
        <v>6140|2025-05</v>
      </c>
      <c r="P195" s="29" t="str">
        <f>IFERROR(INDEX(보정[보정 값], MATCH(예실[[#This Row],[키]], 보정[키], 0)), "")</f>
        <v/>
      </c>
      <c r="Q195" s="29">
        <f>IF(예실[[#This Row],[보정값]]&lt;&gt;"", 예실[[#This Row],[보정값]], IF(예실[[#This Row],[실적]]="", "", 예실[[#This Row],[실적]]))</f>
        <v>7031000</v>
      </c>
    </row>
    <row r="196" spans="1:17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 s="5">
        <v>8000000</v>
      </c>
      <c r="H196" s="5">
        <v>7591000</v>
      </c>
      <c r="I196" t="s">
        <v>51</v>
      </c>
      <c r="J196" t="s">
        <v>52</v>
      </c>
      <c r="K196">
        <f>COUNTIFS(예실[계정코드], 예실[[#This Row],[계정코드]], 예실[월], 예실[[#This Row],[월]])</f>
        <v>1</v>
      </c>
      <c r="L196">
        <f>AVERAGEIFS(예실[실적], 예실[계정코드], 예실[[#This Row],[계정코드]])</f>
        <v>5233619.0476190476</v>
      </c>
      <c r="M196" s="7">
        <f>IF(ISNUMBER(예실[[#This Row],[실적]]), 예실[[#This Row],[실적]]/예실[[#This Row],[계정평균]], "")</f>
        <v>1.4504303677688206</v>
      </c>
      <c r="N196" s="7" t="str">
        <f>IF(예실[[#This Row],[평균대비배수]]="", "", IF(예실[[#This Row],[평균대비배수]]&gt;=튀는값배수기준, "원천확인", ""))</f>
        <v/>
      </c>
      <c r="O196" s="7" t="str">
        <f>예실[[#This Row],[계정코드]]&amp;"|"&amp;TEXT(예실[[#This Row],[월]], "yyyy-mm")</f>
        <v>6140|2025-06</v>
      </c>
      <c r="P196" s="29" t="str">
        <f>IFERROR(INDEX(보정[보정 값], MATCH(예실[[#This Row],[키]], 보정[키], 0)), "")</f>
        <v/>
      </c>
      <c r="Q196" s="29">
        <f>IF(예실[[#This Row],[보정값]]&lt;&gt;"", 예실[[#This Row],[보정값]], IF(예실[[#This Row],[실적]]="", "", 예실[[#This Row],[실적]]))</f>
        <v>7591000</v>
      </c>
    </row>
    <row r="197" spans="1:17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 s="5">
        <v>8000000</v>
      </c>
      <c r="H197" s="5">
        <v>7853000</v>
      </c>
      <c r="I197" t="s">
        <v>51</v>
      </c>
      <c r="J197" t="s">
        <v>52</v>
      </c>
      <c r="K197">
        <f>COUNTIFS(예실[계정코드], 예실[[#This Row],[계정코드]], 예실[월], 예실[[#This Row],[월]])</f>
        <v>1</v>
      </c>
      <c r="L197">
        <f>AVERAGEIFS(예실[실적], 예실[계정코드], 예실[[#This Row],[계정코드]])</f>
        <v>5233619.0476190476</v>
      </c>
      <c r="M197" s="7">
        <f>IF(ISNUMBER(예실[[#This Row],[실적]]), 예실[[#This Row],[실적]]/예실[[#This Row],[계정평균]], "")</f>
        <v>1.5004913289538333</v>
      </c>
      <c r="N197" s="7" t="str">
        <f>IF(예실[[#This Row],[평균대비배수]]="", "", IF(예실[[#This Row],[평균대비배수]]&gt;=튀는값배수기준, "원천확인", ""))</f>
        <v/>
      </c>
      <c r="O197" s="7" t="str">
        <f>예실[[#This Row],[계정코드]]&amp;"|"&amp;TEXT(예실[[#This Row],[월]], "yyyy-mm")</f>
        <v>6140|2025-07</v>
      </c>
      <c r="P197" s="29" t="str">
        <f>IFERROR(INDEX(보정[보정 값], MATCH(예실[[#This Row],[키]], 보정[키], 0)), "")</f>
        <v/>
      </c>
      <c r="Q197" s="29">
        <f>IF(예실[[#This Row],[보정값]]&lt;&gt;"", 예실[[#This Row],[보정값]], IF(예실[[#This Row],[실적]]="", "", 예실[[#This Row],[실적]]))</f>
        <v>7853000</v>
      </c>
    </row>
    <row r="198" spans="1:17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 s="5">
        <v>8000000</v>
      </c>
      <c r="H198" s="5">
        <v>7921000</v>
      </c>
      <c r="I198" t="s">
        <v>51</v>
      </c>
      <c r="J198" t="s">
        <v>52</v>
      </c>
      <c r="K198">
        <f>COUNTIFS(예실[계정코드], 예실[[#This Row],[계정코드]], 예실[월], 예실[[#This Row],[월]])</f>
        <v>1</v>
      </c>
      <c r="L198">
        <f>AVERAGEIFS(예실[실적], 예실[계정코드], 예실[[#This Row],[계정코드]])</f>
        <v>5233619.0476190476</v>
      </c>
      <c r="M198" s="7">
        <f>IF(ISNUMBER(예실[[#This Row],[실적]]), 예실[[#This Row],[실적]]/예실[[#This Row],[계정평균]], "")</f>
        <v>1.5134842501774244</v>
      </c>
      <c r="N198" s="7" t="str">
        <f>IF(예실[[#This Row],[평균대비배수]]="", "", IF(예실[[#This Row],[평균대비배수]]&gt;=튀는값배수기준, "원천확인", ""))</f>
        <v/>
      </c>
      <c r="O198" s="7" t="str">
        <f>예실[[#This Row],[계정코드]]&amp;"|"&amp;TEXT(예실[[#This Row],[월]], "yyyy-mm")</f>
        <v>6140|2025-08</v>
      </c>
      <c r="P198" s="29" t="str">
        <f>IFERROR(INDEX(보정[보정 값], MATCH(예실[[#This Row],[키]], 보정[키], 0)), "")</f>
        <v/>
      </c>
      <c r="Q198" s="29">
        <f>IF(예실[[#This Row],[보정값]]&lt;&gt;"", 예실[[#This Row],[보정값]], IF(예실[[#This Row],[실적]]="", "", 예실[[#This Row],[실적]]))</f>
        <v>7921000</v>
      </c>
    </row>
    <row r="199" spans="1:17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 s="5">
        <v>8000000</v>
      </c>
      <c r="H199" s="5">
        <v>7963000</v>
      </c>
      <c r="I199" t="s">
        <v>51</v>
      </c>
      <c r="J199" t="s">
        <v>52</v>
      </c>
      <c r="K199">
        <f>COUNTIFS(예실[계정코드], 예실[[#This Row],[계정코드]], 예실[월], 예실[[#This Row],[월]])</f>
        <v>1</v>
      </c>
      <c r="L199">
        <f>AVERAGEIFS(예실[실적], 예실[계정코드], 예실[[#This Row],[계정코드]])</f>
        <v>5233619.0476190476</v>
      </c>
      <c r="M199" s="7">
        <f>IF(ISNUMBER(예실[[#This Row],[실적]]), 예실[[#This Row],[실적]]/예실[[#This Row],[계정평균]], "")</f>
        <v>1.5215092897567013</v>
      </c>
      <c r="N199" s="7" t="str">
        <f>IF(예실[[#This Row],[평균대비배수]]="", "", IF(예실[[#This Row],[평균대비배수]]&gt;=튀는값배수기준, "원천확인", ""))</f>
        <v/>
      </c>
      <c r="O199" s="7" t="str">
        <f>예실[[#This Row],[계정코드]]&amp;"|"&amp;TEXT(예실[[#This Row],[월]], "yyyy-mm")</f>
        <v>6140|2025-09</v>
      </c>
      <c r="P199" s="29" t="str">
        <f>IFERROR(INDEX(보정[보정 값], MATCH(예실[[#This Row],[키]], 보정[키], 0)), "")</f>
        <v/>
      </c>
      <c r="Q199" s="29">
        <f>IF(예실[[#This Row],[보정값]]&lt;&gt;"", 예실[[#This Row],[보정값]], IF(예실[[#This Row],[실적]]="", "", 예실[[#This Row],[실적]]))</f>
        <v>7963000</v>
      </c>
    </row>
    <row r="200" spans="1:17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 s="5">
        <v>8000000</v>
      </c>
      <c r="H200" s="5">
        <v>7084000</v>
      </c>
      <c r="I200" t="s">
        <v>51</v>
      </c>
      <c r="J200" t="s">
        <v>52</v>
      </c>
      <c r="K200">
        <f>COUNTIFS(예실[계정코드], 예실[[#This Row],[계정코드]], 예실[월], 예실[[#This Row],[월]])</f>
        <v>1</v>
      </c>
      <c r="L200">
        <f>AVERAGEIFS(예실[실적], 예실[계정코드], 예실[[#This Row],[계정코드]])</f>
        <v>5233619.0476190476</v>
      </c>
      <c r="M200" s="7">
        <f>IF(ISNUMBER(예실[[#This Row],[실적]]), 예실[[#This Row],[실적]]/예실[[#This Row],[계정평균]], "")</f>
        <v>1.3535566757046931</v>
      </c>
      <c r="N200" s="7" t="str">
        <f>IF(예실[[#This Row],[평균대비배수]]="", "", IF(예실[[#This Row],[평균대비배수]]&gt;=튀는값배수기준, "원천확인", ""))</f>
        <v/>
      </c>
      <c r="O200" s="7" t="str">
        <f>예실[[#This Row],[계정코드]]&amp;"|"&amp;TEXT(예실[[#This Row],[월]], "yyyy-mm")</f>
        <v>6140|2025-10</v>
      </c>
      <c r="P200" s="29" t="str">
        <f>IFERROR(INDEX(보정[보정 값], MATCH(예실[[#This Row],[키]], 보정[키], 0)), "")</f>
        <v/>
      </c>
      <c r="Q200" s="29">
        <f>IF(예실[[#This Row],[보정값]]&lt;&gt;"", 예실[[#This Row],[보정값]], IF(예실[[#This Row],[실적]]="", "", 예실[[#This Row],[실적]]))</f>
        <v>7084000</v>
      </c>
    </row>
    <row r="201" spans="1:17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 s="5">
        <v>8000000</v>
      </c>
      <c r="H201" s="5">
        <v>7635000</v>
      </c>
      <c r="I201" t="s">
        <v>51</v>
      </c>
      <c r="J201" t="s">
        <v>52</v>
      </c>
      <c r="K201">
        <f>COUNTIFS(예실[계정코드], 예실[[#This Row],[계정코드]], 예실[월], 예실[[#This Row],[월]])</f>
        <v>1</v>
      </c>
      <c r="L201">
        <f>AVERAGEIFS(예실[실적], 예실[계정코드], 예실[[#This Row],[계정코드]])</f>
        <v>5233619.0476190476</v>
      </c>
      <c r="M201" s="7">
        <f>IF(ISNUMBER(예실[[#This Row],[실적]]), 예실[[#This Row],[실적]]/예실[[#This Row],[계정평균]], "")</f>
        <v>1.4588375520899679</v>
      </c>
      <c r="N201" s="7" t="str">
        <f>IF(예실[[#This Row],[평균대비배수]]="", "", IF(예실[[#This Row],[평균대비배수]]&gt;=튀는값배수기준, "원천확인", ""))</f>
        <v/>
      </c>
      <c r="O201" s="7" t="str">
        <f>예실[[#This Row],[계정코드]]&amp;"|"&amp;TEXT(예실[[#This Row],[월]], "yyyy-mm")</f>
        <v>6140|2025-11</v>
      </c>
      <c r="P201" s="29" t="str">
        <f>IFERROR(INDEX(보정[보정 값], MATCH(예실[[#This Row],[키]], 보정[키], 0)), "")</f>
        <v/>
      </c>
      <c r="Q201" s="29">
        <f>IF(예실[[#This Row],[보정값]]&lt;&gt;"", 예실[[#This Row],[보정값]], IF(예실[[#This Row],[실적]]="", "", 예실[[#This Row],[실적]]))</f>
        <v>7635000</v>
      </c>
    </row>
    <row r="202" spans="1:17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 s="5">
        <v>8000000</v>
      </c>
      <c r="H202" s="5">
        <v>7686000</v>
      </c>
      <c r="I202" t="s">
        <v>51</v>
      </c>
      <c r="J202" t="s">
        <v>52</v>
      </c>
      <c r="K202">
        <f>COUNTIFS(예실[계정코드], 예실[[#This Row],[계정코드]], 예실[월], 예실[[#This Row],[월]])</f>
        <v>1</v>
      </c>
      <c r="L202">
        <f>AVERAGEIFS(예실[실적], 예실[계정코드], 예실[[#This Row],[계정코드]])</f>
        <v>5233619.0476190476</v>
      </c>
      <c r="M202" s="7">
        <f>IF(ISNUMBER(예실[[#This Row],[실적]]), 예실[[#This Row],[실적]]/예실[[#This Row],[계정평균]], "")</f>
        <v>1.4685822430076612</v>
      </c>
      <c r="N202" s="7" t="str">
        <f>IF(예실[[#This Row],[평균대비배수]]="", "", IF(예실[[#This Row],[평균대비배수]]&gt;=튀는값배수기준, "원천확인", ""))</f>
        <v/>
      </c>
      <c r="O202" s="7" t="str">
        <f>예실[[#This Row],[계정코드]]&amp;"|"&amp;TEXT(예실[[#This Row],[월]], "yyyy-mm")</f>
        <v>6140|2025-12</v>
      </c>
      <c r="P202" s="29" t="str">
        <f>IFERROR(INDEX(보정[보정 값], MATCH(예실[[#This Row],[키]], 보정[키], 0)), "")</f>
        <v/>
      </c>
      <c r="Q202" s="29">
        <f>IF(예실[[#This Row],[보정값]]&lt;&gt;"", 예실[[#This Row],[보정값]], IF(예실[[#This Row],[실적]]="", "", 예실[[#This Row],[실적]]))</f>
        <v>7686000</v>
      </c>
    </row>
    <row r="203" spans="1:17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 s="5">
        <v>8000000</v>
      </c>
      <c r="H203" s="5">
        <v>1992000</v>
      </c>
      <c r="I203" t="s">
        <v>51</v>
      </c>
      <c r="J203" t="s">
        <v>52</v>
      </c>
      <c r="K203">
        <f>COUNTIFS(예실[계정코드], 예실[[#This Row],[계정코드]], 예실[월], 예실[[#This Row],[월]])</f>
        <v>1</v>
      </c>
      <c r="L203">
        <f>AVERAGEIFS(예실[실적], 예실[계정코드], 예실[[#This Row],[계정코드]])</f>
        <v>5233619.0476190476</v>
      </c>
      <c r="M203" s="7">
        <f>IF(ISNUMBER(예실[[#This Row],[실적]]), 예실[[#This Row],[실적]]/예실[[#This Row],[계정평균]], "")</f>
        <v>0.38061616290284428</v>
      </c>
      <c r="N203" s="7" t="str">
        <f>IF(예실[[#This Row],[평균대비배수]]="", "", IF(예실[[#This Row],[평균대비배수]]&gt;=튀는값배수기준, "원천확인", ""))</f>
        <v/>
      </c>
      <c r="O203" s="7" t="str">
        <f>예실[[#This Row],[계정코드]]&amp;"|"&amp;TEXT(예실[[#This Row],[월]], "yyyy-mm")</f>
        <v>6140|2026-01</v>
      </c>
      <c r="P203" s="29" t="str">
        <f>IFERROR(INDEX(보정[보정 값], MATCH(예실[[#This Row],[키]], 보정[키], 0)), "")</f>
        <v/>
      </c>
      <c r="Q203" s="29">
        <f>IF(예실[[#This Row],[보정값]]&lt;&gt;"", 예실[[#This Row],[보정값]], IF(예실[[#This Row],[실적]]="", "", 예실[[#This Row],[실적]]))</f>
        <v>1992000</v>
      </c>
    </row>
    <row r="204" spans="1:17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 s="5">
        <v>8000000</v>
      </c>
      <c r="H204" s="5">
        <v>2055000</v>
      </c>
      <c r="I204" t="s">
        <v>51</v>
      </c>
      <c r="J204" t="s">
        <v>52</v>
      </c>
      <c r="K204">
        <f>COUNTIFS(예실[계정코드], 예실[[#This Row],[계정코드]], 예실[월], 예실[[#This Row],[월]])</f>
        <v>1</v>
      </c>
      <c r="L204">
        <f>AVERAGEIFS(예실[실적], 예실[계정코드], 예실[[#This Row],[계정코드]])</f>
        <v>5233619.0476190476</v>
      </c>
      <c r="M204" s="7">
        <f>IF(ISNUMBER(예실[[#This Row],[실적]]), 예실[[#This Row],[실적]]/예실[[#This Row],[계정평균]], "")</f>
        <v>0.39265372227175949</v>
      </c>
      <c r="N204" s="7" t="str">
        <f>IF(예실[[#This Row],[평균대비배수]]="", "", IF(예실[[#This Row],[평균대비배수]]&gt;=튀는값배수기준, "원천확인", ""))</f>
        <v/>
      </c>
      <c r="O204" s="7" t="str">
        <f>예실[[#This Row],[계정코드]]&amp;"|"&amp;TEXT(예실[[#This Row],[월]], "yyyy-mm")</f>
        <v>6140|2026-02</v>
      </c>
      <c r="P204" s="29" t="str">
        <f>IFERROR(INDEX(보정[보정 값], MATCH(예실[[#This Row],[키]], 보정[키], 0)), "")</f>
        <v/>
      </c>
      <c r="Q204" s="29">
        <f>IF(예실[[#This Row],[보정값]]&lt;&gt;"", 예실[[#This Row],[보정값]], IF(예실[[#This Row],[실적]]="", "", 예실[[#This Row],[실적]]))</f>
        <v>2055000</v>
      </c>
    </row>
    <row r="205" spans="1:17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 s="5">
        <v>8000000</v>
      </c>
      <c r="H205" s="5">
        <v>2222000</v>
      </c>
      <c r="I205" t="s">
        <v>51</v>
      </c>
      <c r="J205" t="s">
        <v>52</v>
      </c>
      <c r="K205">
        <f>COUNTIFS(예실[계정코드], 예실[[#This Row],[계정코드]], 예실[월], 예실[[#This Row],[월]])</f>
        <v>1</v>
      </c>
      <c r="L205">
        <f>AVERAGEIFS(예실[실적], 예실[계정코드], 예실[[#This Row],[계정코드]])</f>
        <v>5233619.0476190476</v>
      </c>
      <c r="M205" s="7">
        <f>IF(ISNUMBER(예실[[#This Row],[실적]]), 예실[[#This Row],[실적]]/예실[[#This Row],[계정평균]], "")</f>
        <v>0.42456280821793169</v>
      </c>
      <c r="N205" s="7" t="str">
        <f>IF(예실[[#This Row],[평균대비배수]]="", "", IF(예실[[#This Row],[평균대비배수]]&gt;=튀는값배수기준, "원천확인", ""))</f>
        <v/>
      </c>
      <c r="O205" s="7" t="str">
        <f>예실[[#This Row],[계정코드]]&amp;"|"&amp;TEXT(예실[[#This Row],[월]], "yyyy-mm")</f>
        <v>6140|2026-03</v>
      </c>
      <c r="P205" s="29" t="str">
        <f>IFERROR(INDEX(보정[보정 값], MATCH(예실[[#This Row],[키]], 보정[키], 0)), "")</f>
        <v/>
      </c>
      <c r="Q205" s="29">
        <f>IF(예실[[#This Row],[보정값]]&lt;&gt;"", 예실[[#This Row],[보정값]], IF(예실[[#This Row],[실적]]="", "", 예실[[#This Row],[실적]]))</f>
        <v>2222000</v>
      </c>
    </row>
    <row r="206" spans="1:17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 s="5">
        <v>8000000</v>
      </c>
      <c r="H206" s="5">
        <v>1908000</v>
      </c>
      <c r="I206" t="s">
        <v>51</v>
      </c>
      <c r="J206" t="s">
        <v>52</v>
      </c>
      <c r="K206">
        <f>COUNTIFS(예실[계정코드], 예실[[#This Row],[계정코드]], 예실[월], 예실[[#This Row],[월]])</f>
        <v>1</v>
      </c>
      <c r="L206">
        <f>AVERAGEIFS(예실[실적], 예실[계정코드], 예실[[#This Row],[계정코드]])</f>
        <v>5233619.0476190476</v>
      </c>
      <c r="M206" s="7">
        <f>IF(ISNUMBER(예실[[#This Row],[실적]]), 예실[[#This Row],[실적]]/예실[[#This Row],[계정평균]], "")</f>
        <v>0.36456608374429056</v>
      </c>
      <c r="N206" s="7" t="str">
        <f>IF(예실[[#This Row],[평균대비배수]]="", "", IF(예실[[#This Row],[평균대비배수]]&gt;=튀는값배수기준, "원천확인", ""))</f>
        <v/>
      </c>
      <c r="O206" s="7" t="str">
        <f>예실[[#This Row],[계정코드]]&amp;"|"&amp;TEXT(예실[[#This Row],[월]], "yyyy-mm")</f>
        <v>6140|2026-04</v>
      </c>
      <c r="P206" s="29" t="str">
        <f>IFERROR(INDEX(보정[보정 값], MATCH(예실[[#This Row],[키]], 보정[키], 0)), "")</f>
        <v/>
      </c>
      <c r="Q206" s="29">
        <f>IF(예실[[#This Row],[보정값]]&lt;&gt;"", 예실[[#This Row],[보정값]], IF(예실[[#This Row],[실적]]="", "", 예실[[#This Row],[실적]]))</f>
        <v>1908000</v>
      </c>
    </row>
    <row r="207" spans="1:17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 s="5">
        <v>8000000</v>
      </c>
      <c r="H207" s="5">
        <v>2343000</v>
      </c>
      <c r="I207" t="s">
        <v>51</v>
      </c>
      <c r="J207" t="s">
        <v>52</v>
      </c>
      <c r="K207">
        <f>COUNTIFS(예실[계정코드], 예실[[#This Row],[계정코드]], 예실[월], 예실[[#This Row],[월]])</f>
        <v>1</v>
      </c>
      <c r="L207">
        <f>AVERAGEIFS(예실[실적], 예실[계정코드], 예실[[#This Row],[계정코드]])</f>
        <v>5233619.0476190476</v>
      </c>
      <c r="M207" s="7">
        <f>IF(ISNUMBER(예실[[#This Row],[실적]]), 예실[[#This Row],[실적]]/예실[[#This Row],[계정평균]], "")</f>
        <v>0.44768256510108639</v>
      </c>
      <c r="N207" s="7" t="str">
        <f>IF(예실[[#This Row],[평균대비배수]]="", "", IF(예실[[#This Row],[평균대비배수]]&gt;=튀는값배수기준, "원천확인", ""))</f>
        <v/>
      </c>
      <c r="O207" s="7" t="str">
        <f>예실[[#This Row],[계정코드]]&amp;"|"&amp;TEXT(예실[[#This Row],[월]], "yyyy-mm")</f>
        <v>6140|2026-05</v>
      </c>
      <c r="P207" s="29" t="str">
        <f>IFERROR(INDEX(보정[보정 값], MATCH(예실[[#This Row],[키]], 보정[키], 0)), "")</f>
        <v/>
      </c>
      <c r="Q207" s="29">
        <f>IF(예실[[#This Row],[보정값]]&lt;&gt;"", 예실[[#This Row],[보정값]], IF(예실[[#This Row],[실적]]="", "", 예실[[#This Row],[실적]]))</f>
        <v>2343000</v>
      </c>
    </row>
    <row r="208" spans="1:17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 s="5">
        <v>8000000</v>
      </c>
      <c r="H208" s="5">
        <v>1889000</v>
      </c>
      <c r="I208" t="s">
        <v>51</v>
      </c>
      <c r="J208" t="s">
        <v>52</v>
      </c>
      <c r="K208">
        <f>COUNTIFS(예실[계정코드], 예실[[#This Row],[계정코드]], 예실[월], 예실[[#This Row],[월]])</f>
        <v>1</v>
      </c>
      <c r="L208">
        <f>AVERAGEIFS(예실[실적], 예실[계정코드], 예실[[#This Row],[계정코드]])</f>
        <v>5233619.0476190476</v>
      </c>
      <c r="M208" s="7">
        <f>IF(ISNUMBER(예실[[#This Row],[실적]]), 예실[[#This Row],[실적]]/예실[[#This Row],[계정평균]], "")</f>
        <v>0.36093570869652247</v>
      </c>
      <c r="N208" s="7" t="str">
        <f>IF(예실[[#This Row],[평균대비배수]]="", "", IF(예실[[#This Row],[평균대비배수]]&gt;=튀는값배수기준, "원천확인", ""))</f>
        <v/>
      </c>
      <c r="O208" s="7" t="str">
        <f>예실[[#This Row],[계정코드]]&amp;"|"&amp;TEXT(예실[[#This Row],[월]], "yyyy-mm")</f>
        <v>6140|2026-06</v>
      </c>
      <c r="P208" s="29" t="str">
        <f>IFERROR(INDEX(보정[보정 값], MATCH(예실[[#This Row],[키]], 보정[키], 0)), "")</f>
        <v/>
      </c>
      <c r="Q208" s="29">
        <f>IF(예실[[#This Row],[보정값]]&lt;&gt;"", 예실[[#This Row],[보정값]], IF(예실[[#This Row],[실적]]="", "", 예실[[#This Row],[실적]]))</f>
        <v>1889000</v>
      </c>
    </row>
    <row r="209" spans="1:17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 s="5">
        <v>8000000</v>
      </c>
      <c r="H209" s="5">
        <v>2219000</v>
      </c>
      <c r="I209" t="s">
        <v>51</v>
      </c>
      <c r="J209" t="s">
        <v>52</v>
      </c>
      <c r="K209">
        <f>COUNTIFS(예실[계정코드], 예실[[#This Row],[계정코드]], 예실[월], 예실[[#This Row],[월]])</f>
        <v>1</v>
      </c>
      <c r="L209">
        <f>AVERAGEIFS(예실[실적], 예실[계정코드], 예실[[#This Row],[계정코드]])</f>
        <v>5233619.0476190476</v>
      </c>
      <c r="M209" s="7">
        <f>IF(ISNUMBER(예실[[#This Row],[실적]]), 예실[[#This Row],[실적]]/예실[[#This Row],[계정평균]], "")</f>
        <v>0.42398959110512618</v>
      </c>
      <c r="N209" s="7" t="str">
        <f>IF(예실[[#This Row],[평균대비배수]]="", "", IF(예실[[#This Row],[평균대비배수]]&gt;=튀는값배수기준, "원천확인", ""))</f>
        <v/>
      </c>
      <c r="O209" s="7" t="str">
        <f>예실[[#This Row],[계정코드]]&amp;"|"&amp;TEXT(예실[[#This Row],[월]], "yyyy-mm")</f>
        <v>6140|2026-07</v>
      </c>
      <c r="P209" s="29" t="str">
        <f>IFERROR(INDEX(보정[보정 값], MATCH(예실[[#This Row],[키]], 보정[키], 0)), "")</f>
        <v/>
      </c>
      <c r="Q209" s="29">
        <f>IF(예실[[#This Row],[보정값]]&lt;&gt;"", 예실[[#This Row],[보정값]], IF(예실[[#This Row],[실적]]="", "", 예실[[#This Row],[실적]]))</f>
        <v>2219000</v>
      </c>
    </row>
    <row r="210" spans="1:17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 s="5">
        <v>8000000</v>
      </c>
      <c r="H210" s="5">
        <v>1933000</v>
      </c>
      <c r="I210" t="s">
        <v>51</v>
      </c>
      <c r="J210" t="s">
        <v>52</v>
      </c>
      <c r="K210">
        <f>COUNTIFS(예실[계정코드], 예실[[#This Row],[계정코드]], 예실[월], 예실[[#This Row],[월]])</f>
        <v>1</v>
      </c>
      <c r="L210">
        <f>AVERAGEIFS(예실[실적], 예실[계정코드], 예실[[#This Row],[계정코드]])</f>
        <v>5233619.0476190476</v>
      </c>
      <c r="M210" s="7">
        <f>IF(ISNUMBER(예실[[#This Row],[실적]]), 예실[[#This Row],[실적]]/예실[[#This Row],[계정평균]], "")</f>
        <v>0.36934289301766965</v>
      </c>
      <c r="N210" s="7" t="str">
        <f>IF(예실[[#This Row],[평균대비배수]]="", "", IF(예실[[#This Row],[평균대비배수]]&gt;=튀는값배수기준, "원천확인", ""))</f>
        <v/>
      </c>
      <c r="O210" s="7" t="str">
        <f>예실[[#This Row],[계정코드]]&amp;"|"&amp;TEXT(예실[[#This Row],[월]], "yyyy-mm")</f>
        <v>6140|2026-08</v>
      </c>
      <c r="P210" s="29" t="str">
        <f>IFERROR(INDEX(보정[보정 값], MATCH(예실[[#This Row],[키]], 보정[키], 0)), "")</f>
        <v/>
      </c>
      <c r="Q210" s="29">
        <f>IF(예실[[#This Row],[보정값]]&lt;&gt;"", 예실[[#This Row],[보정값]], IF(예실[[#This Row],[실적]]="", "", 예실[[#This Row],[실적]]))</f>
        <v>1933000</v>
      </c>
    </row>
    <row r="211" spans="1:17">
      <c r="A211" t="s">
        <v>57</v>
      </c>
      <c r="B211" t="s">
        <v>58</v>
      </c>
      <c r="C211" s="6">
        <v>46266</v>
      </c>
      <c r="D211">
        <v>2026</v>
      </c>
      <c r="E211">
        <v>9</v>
      </c>
      <c r="F211">
        <v>3</v>
      </c>
      <c r="G211" s="5">
        <v>8000000</v>
      </c>
      <c r="H211" s="5">
        <v>2278000</v>
      </c>
      <c r="I211" t="s">
        <v>51</v>
      </c>
      <c r="J211" t="s">
        <v>52</v>
      </c>
      <c r="K211">
        <f>COUNTIFS(예실[계정코드], 예실[[#This Row],[계정코드]], 예실[월], 예실[[#This Row],[월]])</f>
        <v>1</v>
      </c>
      <c r="L211">
        <f>AVERAGEIFS(예실[실적], 예실[계정코드], 예실[[#This Row],[계정코드]])</f>
        <v>5233619.0476190476</v>
      </c>
      <c r="M211" s="7">
        <f>IF(ISNUMBER(예실[[#This Row],[실적]]), 예실[[#This Row],[실적]]/예실[[#This Row],[계정평균]], "")</f>
        <v>0.43526286099030082</v>
      </c>
      <c r="N211" s="7" t="str">
        <f>IF(예실[[#This Row],[평균대비배수]]="", "", IF(예실[[#This Row],[평균대비배수]]&gt;=튀는값배수기준, "원천확인", ""))</f>
        <v/>
      </c>
      <c r="O211" s="7" t="str">
        <f>예실[[#This Row],[계정코드]]&amp;"|"&amp;TEXT(예실[[#This Row],[월]], "yyyy-mm")</f>
        <v>6140|2026-09</v>
      </c>
      <c r="P211" s="29" t="str">
        <f>IFERROR(INDEX(보정[보정 값], MATCH(예실[[#This Row],[키]], 보정[키], 0)), "")</f>
        <v/>
      </c>
      <c r="Q211" s="29">
        <f>IF(예실[[#This Row],[보정값]]&lt;&gt;"", 예실[[#This Row],[보정값]], IF(예실[[#This Row],[실적]]="", "", 예실[[#This Row],[실적]]))</f>
        <v>2278000</v>
      </c>
    </row>
    <row r="212" spans="1:17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 s="5">
        <v>12000000</v>
      </c>
      <c r="H212" s="5">
        <v>12959000</v>
      </c>
      <c r="I212" t="s">
        <v>51</v>
      </c>
      <c r="J212" t="s">
        <v>35</v>
      </c>
      <c r="K212">
        <f>COUNTIFS(예실[계정코드], 예실[[#This Row],[계정코드]], 예실[월], 예실[[#This Row],[월]])</f>
        <v>1</v>
      </c>
      <c r="L212">
        <f>AVERAGEIFS(예실[실적], 예실[계정코드], 예실[[#This Row],[계정코드]])</f>
        <v>14885857.142857144</v>
      </c>
      <c r="M212" s="7">
        <f>IF(ISNUMBER(예실[[#This Row],[실적]]), 예실[[#This Row],[실적]]/예실[[#This Row],[계정평균]], "")</f>
        <v>0.87055786412798342</v>
      </c>
      <c r="N212" s="7" t="str">
        <f>IF(예실[[#This Row],[평균대비배수]]="", "", IF(예실[[#This Row],[평균대비배수]]&gt;=튀는값배수기준, "원천확인", ""))</f>
        <v/>
      </c>
      <c r="O212" s="7" t="str">
        <f>예실[[#This Row],[계정코드]]&amp;"|"&amp;TEXT(예실[[#This Row],[월]], "yyyy-mm")</f>
        <v>6150|2025-01</v>
      </c>
      <c r="P212" s="29" t="str">
        <f>IFERROR(INDEX(보정[보정 값], MATCH(예실[[#This Row],[키]], 보정[키], 0)), "")</f>
        <v/>
      </c>
      <c r="Q212" s="29">
        <f>IF(예실[[#This Row],[보정값]]&lt;&gt;"", 예실[[#This Row],[보정값]], IF(예실[[#This Row],[실적]]="", "", 예실[[#This Row],[실적]]))</f>
        <v>12959000</v>
      </c>
    </row>
    <row r="213" spans="1:17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 s="5">
        <v>12000000</v>
      </c>
      <c r="H213" s="5">
        <v>11570000</v>
      </c>
      <c r="I213" t="s">
        <v>51</v>
      </c>
      <c r="J213" t="s">
        <v>35</v>
      </c>
      <c r="K213">
        <f>COUNTIFS(예실[계정코드], 예실[[#This Row],[계정코드]], 예실[월], 예실[[#This Row],[월]])</f>
        <v>1</v>
      </c>
      <c r="L213">
        <f>AVERAGEIFS(예실[실적], 예실[계정코드], 예실[[#This Row],[계정코드]])</f>
        <v>14885857.142857144</v>
      </c>
      <c r="M213" s="7">
        <f>IF(ISNUMBER(예실[[#This Row],[실적]]), 예실[[#This Row],[실적]]/예실[[#This Row],[계정평균]], "")</f>
        <v>0.77724781911881835</v>
      </c>
      <c r="N213" s="7" t="str">
        <f>IF(예실[[#This Row],[평균대비배수]]="", "", IF(예실[[#This Row],[평균대비배수]]&gt;=튀는값배수기준, "원천확인", ""))</f>
        <v/>
      </c>
      <c r="O213" s="7" t="str">
        <f>예실[[#This Row],[계정코드]]&amp;"|"&amp;TEXT(예실[[#This Row],[월]], "yyyy-mm")</f>
        <v>6150|2025-02</v>
      </c>
      <c r="P213" s="29" t="str">
        <f>IFERROR(INDEX(보정[보정 값], MATCH(예실[[#This Row],[키]], 보정[키], 0)), "")</f>
        <v/>
      </c>
      <c r="Q213" s="29">
        <f>IF(예실[[#This Row],[보정값]]&lt;&gt;"", 예실[[#This Row],[보정값]], IF(예실[[#This Row],[실적]]="", "", 예실[[#This Row],[실적]]))</f>
        <v>11570000</v>
      </c>
    </row>
    <row r="214" spans="1:17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 s="5">
        <v>12000000</v>
      </c>
      <c r="H214" s="5">
        <v>12823000</v>
      </c>
      <c r="I214" t="s">
        <v>51</v>
      </c>
      <c r="J214" t="s">
        <v>35</v>
      </c>
      <c r="K214">
        <f>COUNTIFS(예실[계정코드], 예실[[#This Row],[계정코드]], 예실[월], 예실[[#This Row],[월]])</f>
        <v>1</v>
      </c>
      <c r="L214">
        <f>AVERAGEIFS(예실[실적], 예실[계정코드], 예실[[#This Row],[계정코드]])</f>
        <v>14885857.142857144</v>
      </c>
      <c r="M214" s="7">
        <f>IF(ISNUMBER(예실[[#This Row],[실적]]), 예실[[#This Row],[실적]]/예실[[#This Row],[계정평균]], "")</f>
        <v>0.86142167541578296</v>
      </c>
      <c r="N214" s="7" t="str">
        <f>IF(예실[[#This Row],[평균대비배수]]="", "", IF(예실[[#This Row],[평균대비배수]]&gt;=튀는값배수기준, "원천확인", ""))</f>
        <v/>
      </c>
      <c r="O214" s="7" t="str">
        <f>예실[[#This Row],[계정코드]]&amp;"|"&amp;TEXT(예실[[#This Row],[월]], "yyyy-mm")</f>
        <v>6150|2025-03</v>
      </c>
      <c r="P214" s="29" t="str">
        <f>IFERROR(INDEX(보정[보정 값], MATCH(예실[[#This Row],[키]], 보정[키], 0)), "")</f>
        <v/>
      </c>
      <c r="Q214" s="29">
        <f>IF(예실[[#This Row],[보정값]]&lt;&gt;"", 예실[[#This Row],[보정값]], IF(예실[[#This Row],[실적]]="", "", 예실[[#This Row],[실적]]))</f>
        <v>12823000</v>
      </c>
    </row>
    <row r="215" spans="1:17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 s="5">
        <v>12000000</v>
      </c>
      <c r="H215" s="5">
        <v>12921000</v>
      </c>
      <c r="I215" t="s">
        <v>51</v>
      </c>
      <c r="J215" t="s">
        <v>35</v>
      </c>
      <c r="K215">
        <f>COUNTIFS(예실[계정코드], 예실[[#This Row],[계정코드]], 예실[월], 예실[[#This Row],[월]])</f>
        <v>1</v>
      </c>
      <c r="L215">
        <f>AVERAGEIFS(예실[실적], 예실[계정코드], 예실[[#This Row],[계정코드]])</f>
        <v>14885857.142857144</v>
      </c>
      <c r="M215" s="7">
        <f>IF(ISNUMBER(예실[[#This Row],[실적]]), 예실[[#This Row],[실적]]/예실[[#This Row],[계정평균]], "")</f>
        <v>0.86800510551722143</v>
      </c>
      <c r="N215" s="7" t="str">
        <f>IF(예실[[#This Row],[평균대비배수]]="", "", IF(예실[[#This Row],[평균대비배수]]&gt;=튀는값배수기준, "원천확인", ""))</f>
        <v/>
      </c>
      <c r="O215" s="7" t="str">
        <f>예실[[#This Row],[계정코드]]&amp;"|"&amp;TEXT(예실[[#This Row],[월]], "yyyy-mm")</f>
        <v>6150|2025-04</v>
      </c>
      <c r="P215" s="29" t="str">
        <f>IFERROR(INDEX(보정[보정 값], MATCH(예실[[#This Row],[키]], 보정[키], 0)), "")</f>
        <v/>
      </c>
      <c r="Q215" s="29">
        <f>IF(예실[[#This Row],[보정값]]&lt;&gt;"", 예실[[#This Row],[보정값]], IF(예실[[#This Row],[실적]]="", "", 예실[[#This Row],[실적]]))</f>
        <v>12921000</v>
      </c>
    </row>
    <row r="216" spans="1:17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 s="5">
        <v>12000000</v>
      </c>
      <c r="H216" s="5">
        <v>11637000</v>
      </c>
      <c r="I216" t="s">
        <v>51</v>
      </c>
      <c r="J216" t="s">
        <v>35</v>
      </c>
      <c r="K216">
        <f>COUNTIFS(예실[계정코드], 예실[[#This Row],[계정코드]], 예실[월], 예실[[#This Row],[월]])</f>
        <v>1</v>
      </c>
      <c r="L216">
        <f>AVERAGEIFS(예실[실적], 예실[계정코드], 예실[[#This Row],[계정코드]])</f>
        <v>14885857.142857144</v>
      </c>
      <c r="M216" s="7">
        <f>IF(ISNUMBER(예실[[#This Row],[실적]]), 예실[[#This Row],[실적]]/예실[[#This Row],[계정평균]], "")</f>
        <v>0.78174873561674063</v>
      </c>
      <c r="N216" s="7" t="str">
        <f>IF(예실[[#This Row],[평균대비배수]]="", "", IF(예실[[#This Row],[평균대비배수]]&gt;=튀는값배수기준, "원천확인", ""))</f>
        <v/>
      </c>
      <c r="O216" s="7" t="str">
        <f>예실[[#This Row],[계정코드]]&amp;"|"&amp;TEXT(예실[[#This Row],[월]], "yyyy-mm")</f>
        <v>6150|2025-05</v>
      </c>
      <c r="P216" s="29" t="str">
        <f>IFERROR(INDEX(보정[보정 값], MATCH(예실[[#This Row],[키]], 보정[키], 0)), "")</f>
        <v/>
      </c>
      <c r="Q216" s="29">
        <f>IF(예실[[#This Row],[보정값]]&lt;&gt;"", 예실[[#This Row],[보정값]], IF(예실[[#This Row],[실적]]="", "", 예실[[#This Row],[실적]]))</f>
        <v>11637000</v>
      </c>
    </row>
    <row r="217" spans="1:17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 s="5">
        <v>12000000</v>
      </c>
      <c r="H217" s="5">
        <v>12837000</v>
      </c>
      <c r="I217" t="s">
        <v>51</v>
      </c>
      <c r="J217" t="s">
        <v>35</v>
      </c>
      <c r="K217">
        <f>COUNTIFS(예실[계정코드], 예실[[#This Row],[계정코드]], 예실[월], 예실[[#This Row],[월]])</f>
        <v>1</v>
      </c>
      <c r="L217">
        <f>AVERAGEIFS(예실[실적], 예실[계정코드], 예실[[#This Row],[계정코드]])</f>
        <v>14885857.142857144</v>
      </c>
      <c r="M217" s="7">
        <f>IF(ISNUMBER(예실[[#This Row],[실적]]), 예실[[#This Row],[실적]]/예실[[#This Row],[계정평균]], "")</f>
        <v>0.86236216543027411</v>
      </c>
      <c r="N217" s="7" t="str">
        <f>IF(예실[[#This Row],[평균대비배수]]="", "", IF(예실[[#This Row],[평균대비배수]]&gt;=튀는값배수기준, "원천확인", ""))</f>
        <v/>
      </c>
      <c r="O217" s="7" t="str">
        <f>예실[[#This Row],[계정코드]]&amp;"|"&amp;TEXT(예실[[#This Row],[월]], "yyyy-mm")</f>
        <v>6150|2025-06</v>
      </c>
      <c r="P217" s="29" t="str">
        <f>IFERROR(INDEX(보정[보정 값], MATCH(예실[[#This Row],[키]], 보정[키], 0)), "")</f>
        <v/>
      </c>
      <c r="Q217" s="29">
        <f>IF(예실[[#This Row],[보정값]]&lt;&gt;"", 예실[[#This Row],[보정값]], IF(예실[[#This Row],[실적]]="", "", 예실[[#This Row],[실적]]))</f>
        <v>12837000</v>
      </c>
    </row>
    <row r="218" spans="1:17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 s="5">
        <v>12000000</v>
      </c>
      <c r="H218" s="5">
        <v>11574000</v>
      </c>
      <c r="I218" t="s">
        <v>51</v>
      </c>
      <c r="J218" t="s">
        <v>35</v>
      </c>
      <c r="K218">
        <f>COUNTIFS(예실[계정코드], 예실[[#This Row],[계정코드]], 예실[월], 예실[[#This Row],[월]])</f>
        <v>1</v>
      </c>
      <c r="L218">
        <f>AVERAGEIFS(예실[실적], 예실[계정코드], 예실[[#This Row],[계정코드]])</f>
        <v>14885857.142857144</v>
      </c>
      <c r="M218" s="7">
        <f>IF(ISNUMBER(예실[[#This Row],[실적]]), 예실[[#This Row],[실적]]/예실[[#This Row],[계정평균]], "")</f>
        <v>0.77751653055153014</v>
      </c>
      <c r="N218" s="7" t="str">
        <f>IF(예실[[#This Row],[평균대비배수]]="", "", IF(예실[[#This Row],[평균대비배수]]&gt;=튀는값배수기준, "원천확인", ""))</f>
        <v/>
      </c>
      <c r="O218" s="7" t="str">
        <f>예실[[#This Row],[계정코드]]&amp;"|"&amp;TEXT(예실[[#This Row],[월]], "yyyy-mm")</f>
        <v>6150|2025-07</v>
      </c>
      <c r="P218" s="29" t="str">
        <f>IFERROR(INDEX(보정[보정 값], MATCH(예실[[#This Row],[키]], 보정[키], 0)), "")</f>
        <v/>
      </c>
      <c r="Q218" s="29">
        <f>IF(예실[[#This Row],[보정값]]&lt;&gt;"", 예실[[#This Row],[보정값]], IF(예실[[#This Row],[실적]]="", "", 예실[[#This Row],[실적]]))</f>
        <v>11574000</v>
      </c>
    </row>
    <row r="219" spans="1:17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 s="5">
        <v>12000000</v>
      </c>
      <c r="H219" s="5">
        <v>11376000</v>
      </c>
      <c r="I219" t="s">
        <v>51</v>
      </c>
      <c r="J219" t="s">
        <v>35</v>
      </c>
      <c r="K219">
        <f>COUNTIFS(예실[계정코드], 예실[[#This Row],[계정코드]], 예실[월], 예실[[#This Row],[월]])</f>
        <v>1</v>
      </c>
      <c r="L219">
        <f>AVERAGEIFS(예실[실적], 예실[계정코드], 예실[[#This Row],[계정코드]])</f>
        <v>14885857.142857144</v>
      </c>
      <c r="M219" s="7">
        <f>IF(ISNUMBER(예실[[#This Row],[실적]]), 예실[[#This Row],[실적]]/예실[[#This Row],[계정평균]], "")</f>
        <v>0.76421531463229719</v>
      </c>
      <c r="N219" s="7" t="str">
        <f>IF(예실[[#This Row],[평균대비배수]]="", "", IF(예실[[#This Row],[평균대비배수]]&gt;=튀는값배수기준, "원천확인", ""))</f>
        <v/>
      </c>
      <c r="O219" s="7" t="str">
        <f>예실[[#This Row],[계정코드]]&amp;"|"&amp;TEXT(예실[[#This Row],[월]], "yyyy-mm")</f>
        <v>6150|2025-08</v>
      </c>
      <c r="P219" s="29" t="str">
        <f>IFERROR(INDEX(보정[보정 값], MATCH(예실[[#This Row],[키]], 보정[키], 0)), "")</f>
        <v/>
      </c>
      <c r="Q219" s="29">
        <f>IF(예실[[#This Row],[보정값]]&lt;&gt;"", 예실[[#This Row],[보정값]], IF(예실[[#This Row],[실적]]="", "", 예실[[#This Row],[실적]]))</f>
        <v>11376000</v>
      </c>
    </row>
    <row r="220" spans="1:17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 s="5">
        <v>12000000</v>
      </c>
      <c r="H220" s="5">
        <v>12213000</v>
      </c>
      <c r="I220" t="s">
        <v>51</v>
      </c>
      <c r="J220" t="s">
        <v>35</v>
      </c>
      <c r="K220">
        <f>COUNTIFS(예실[계정코드], 예실[[#This Row],[계정코드]], 예실[월], 예실[[#This Row],[월]])</f>
        <v>1</v>
      </c>
      <c r="L220">
        <f>AVERAGEIFS(예실[실적], 예실[계정코드], 예실[[#This Row],[계정코드]])</f>
        <v>14885857.142857144</v>
      </c>
      <c r="M220" s="7">
        <f>IF(ISNUMBER(예실[[#This Row],[실적]]), 예실[[#This Row],[실적]]/예실[[#This Row],[계정평균]], "")</f>
        <v>0.82044318192723675</v>
      </c>
      <c r="N220" s="7" t="str">
        <f>IF(예실[[#This Row],[평균대비배수]]="", "", IF(예실[[#This Row],[평균대비배수]]&gt;=튀는값배수기준, "원천확인", ""))</f>
        <v/>
      </c>
      <c r="O220" s="7" t="str">
        <f>예실[[#This Row],[계정코드]]&amp;"|"&amp;TEXT(예실[[#This Row],[월]], "yyyy-mm")</f>
        <v>6150|2025-09</v>
      </c>
      <c r="P220" s="29" t="str">
        <f>IFERROR(INDEX(보정[보정 값], MATCH(예실[[#This Row],[키]], 보정[키], 0)), "")</f>
        <v/>
      </c>
      <c r="Q220" s="29">
        <f>IF(예실[[#This Row],[보정값]]&lt;&gt;"", 예실[[#This Row],[보정값]], IF(예실[[#This Row],[실적]]="", "", 예실[[#This Row],[실적]]))</f>
        <v>12213000</v>
      </c>
    </row>
    <row r="221" spans="1:17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 s="5">
        <v>12000000</v>
      </c>
      <c r="H221" s="5">
        <v>11851000</v>
      </c>
      <c r="I221" t="s">
        <v>51</v>
      </c>
      <c r="J221" t="s">
        <v>35</v>
      </c>
      <c r="K221">
        <f>COUNTIFS(예실[계정코드], 예실[[#This Row],[계정코드]], 예실[월], 예실[[#This Row],[월]])</f>
        <v>1</v>
      </c>
      <c r="L221">
        <f>AVERAGEIFS(예실[실적], 예실[계정코드], 예실[[#This Row],[계정코드]])</f>
        <v>14885857.142857144</v>
      </c>
      <c r="M221" s="7">
        <f>IF(ISNUMBER(예실[[#This Row],[실적]]), 예실[[#This Row],[실적]]/예실[[#This Row],[계정평균]], "")</f>
        <v>0.79612479726682084</v>
      </c>
      <c r="N221" s="7" t="str">
        <f>IF(예실[[#This Row],[평균대비배수]]="", "", IF(예실[[#This Row],[평균대비배수]]&gt;=튀는값배수기준, "원천확인", ""))</f>
        <v/>
      </c>
      <c r="O221" s="7" t="str">
        <f>예실[[#This Row],[계정코드]]&amp;"|"&amp;TEXT(예실[[#This Row],[월]], "yyyy-mm")</f>
        <v>6150|2025-10</v>
      </c>
      <c r="P221" s="29" t="str">
        <f>IFERROR(INDEX(보정[보정 값], MATCH(예실[[#This Row],[키]], 보정[키], 0)), "")</f>
        <v/>
      </c>
      <c r="Q221" s="29">
        <f>IF(예실[[#This Row],[보정값]]&lt;&gt;"", 예실[[#This Row],[보정값]], IF(예실[[#This Row],[실적]]="", "", 예실[[#This Row],[실적]]))</f>
        <v>11851000</v>
      </c>
    </row>
    <row r="222" spans="1:17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 s="5">
        <v>12000000</v>
      </c>
      <c r="H222" s="5">
        <v>11550000</v>
      </c>
      <c r="I222" t="s">
        <v>51</v>
      </c>
      <c r="J222" t="s">
        <v>35</v>
      </c>
      <c r="K222">
        <f>COUNTIFS(예실[계정코드], 예실[[#This Row],[계정코드]], 예실[월], 예실[[#This Row],[월]])</f>
        <v>1</v>
      </c>
      <c r="L222">
        <f>AVERAGEIFS(예실[실적], 예실[계정코드], 예실[[#This Row],[계정코드]])</f>
        <v>14885857.142857144</v>
      </c>
      <c r="M222" s="7">
        <f>IF(ISNUMBER(예실[[#This Row],[실적]]), 예실[[#This Row],[실적]]/예실[[#This Row],[계정평균]], "")</f>
        <v>0.77590426195525952</v>
      </c>
      <c r="N222" s="7" t="str">
        <f>IF(예실[[#This Row],[평균대비배수]]="", "", IF(예실[[#This Row],[평균대비배수]]&gt;=튀는값배수기준, "원천확인", ""))</f>
        <v/>
      </c>
      <c r="O222" s="7" t="str">
        <f>예실[[#This Row],[계정코드]]&amp;"|"&amp;TEXT(예실[[#This Row],[월]], "yyyy-mm")</f>
        <v>6150|2025-11</v>
      </c>
      <c r="P222" s="29" t="str">
        <f>IFERROR(INDEX(보정[보정 값], MATCH(예실[[#This Row],[키]], 보정[키], 0)), "")</f>
        <v/>
      </c>
      <c r="Q222" s="29">
        <f>IF(예실[[#This Row],[보정값]]&lt;&gt;"", 예실[[#This Row],[보정값]], IF(예실[[#This Row],[실적]]="", "", 예실[[#This Row],[실적]]))</f>
        <v>11550000</v>
      </c>
    </row>
    <row r="223" spans="1:17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 s="5">
        <v>12000000</v>
      </c>
      <c r="H223" s="5">
        <v>11392000</v>
      </c>
      <c r="I223" t="s">
        <v>51</v>
      </c>
      <c r="J223" t="s">
        <v>35</v>
      </c>
      <c r="K223">
        <f>COUNTIFS(예실[계정코드], 예실[[#This Row],[계정코드]], 예실[월], 예실[[#This Row],[월]])</f>
        <v>1</v>
      </c>
      <c r="L223">
        <f>AVERAGEIFS(예실[실적], 예실[계정코드], 예실[[#This Row],[계정코드]])</f>
        <v>14885857.142857144</v>
      </c>
      <c r="M223" s="7">
        <f>IF(ISNUMBER(예실[[#This Row],[실적]]), 예실[[#This Row],[실적]]/예실[[#This Row],[계정평균]], "")</f>
        <v>0.76529016036314423</v>
      </c>
      <c r="N223" s="7" t="str">
        <f>IF(예실[[#This Row],[평균대비배수]]="", "", IF(예실[[#This Row],[평균대비배수]]&gt;=튀는값배수기준, "원천확인", ""))</f>
        <v/>
      </c>
      <c r="O223" s="7" t="str">
        <f>예실[[#This Row],[계정코드]]&amp;"|"&amp;TEXT(예실[[#This Row],[월]], "yyyy-mm")</f>
        <v>6150|2025-12</v>
      </c>
      <c r="P223" s="29" t="str">
        <f>IFERROR(INDEX(보정[보정 값], MATCH(예실[[#This Row],[키]], 보정[키], 0)), "")</f>
        <v/>
      </c>
      <c r="Q223" s="29">
        <f>IF(예실[[#This Row],[보정값]]&lt;&gt;"", 예실[[#This Row],[보정값]], IF(예실[[#This Row],[실적]]="", "", 예실[[#This Row],[실적]]))</f>
        <v>11392000</v>
      </c>
    </row>
    <row r="224" spans="1:17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 s="5">
        <v>12000000</v>
      </c>
      <c r="H224" s="5">
        <v>11447000</v>
      </c>
      <c r="I224" t="s">
        <v>51</v>
      </c>
      <c r="J224" t="s">
        <v>35</v>
      </c>
      <c r="K224">
        <f>COUNTIFS(예실[계정코드], 예실[[#This Row],[계정코드]], 예실[월], 예실[[#This Row],[월]])</f>
        <v>1</v>
      </c>
      <c r="L224">
        <f>AVERAGEIFS(예실[실적], 예실[계정코드], 예실[[#This Row],[계정코드]])</f>
        <v>14885857.142857144</v>
      </c>
      <c r="M224" s="7">
        <f>IF(ISNUMBER(예실[[#This Row],[실적]]), 예실[[#This Row],[실적]]/예실[[#This Row],[계정평균]], "")</f>
        <v>0.76898494256293126</v>
      </c>
      <c r="N224" s="7" t="str">
        <f>IF(예실[[#This Row],[평균대비배수]]="", "", IF(예실[[#This Row],[평균대비배수]]&gt;=튀는값배수기준, "원천확인", ""))</f>
        <v/>
      </c>
      <c r="O224" s="7" t="str">
        <f>예실[[#This Row],[계정코드]]&amp;"|"&amp;TEXT(예실[[#This Row],[월]], "yyyy-mm")</f>
        <v>6150|2026-01</v>
      </c>
      <c r="P224" s="29" t="str">
        <f>IFERROR(INDEX(보정[보정 값], MATCH(예실[[#This Row],[키]], 보정[키], 0)), "")</f>
        <v/>
      </c>
      <c r="Q224" s="29">
        <f>IF(예실[[#This Row],[보정값]]&lt;&gt;"", 예실[[#This Row],[보정값]], IF(예실[[#This Row],[실적]]="", "", 예실[[#This Row],[실적]]))</f>
        <v>11447000</v>
      </c>
    </row>
    <row r="225" spans="1:17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 s="5">
        <v>12000000</v>
      </c>
      <c r="H225" s="5">
        <v>12571000</v>
      </c>
      <c r="I225" t="s">
        <v>51</v>
      </c>
      <c r="J225" t="s">
        <v>35</v>
      </c>
      <c r="K225">
        <f>COUNTIFS(예실[계정코드], 예실[[#This Row],[계정코드]], 예실[월], 예실[[#This Row],[월]])</f>
        <v>1</v>
      </c>
      <c r="L225">
        <f>AVERAGEIFS(예실[실적], 예실[계정코드], 예실[[#This Row],[계정코드]])</f>
        <v>14885857.142857144</v>
      </c>
      <c r="M225" s="7">
        <f>IF(ISNUMBER(예실[[#This Row],[실적]]), 예실[[#This Row],[실적]]/예실[[#This Row],[계정평균]], "")</f>
        <v>0.84449285515494088</v>
      </c>
      <c r="N225" s="7" t="str">
        <f>IF(예실[[#This Row],[평균대비배수]]="", "", IF(예실[[#This Row],[평균대비배수]]&gt;=튀는값배수기준, "원천확인", ""))</f>
        <v/>
      </c>
      <c r="O225" s="7" t="str">
        <f>예실[[#This Row],[계정코드]]&amp;"|"&amp;TEXT(예실[[#This Row],[월]], "yyyy-mm")</f>
        <v>6150|2026-02</v>
      </c>
      <c r="P225" s="29" t="str">
        <f>IFERROR(INDEX(보정[보정 값], MATCH(예실[[#This Row],[키]], 보정[키], 0)), "")</f>
        <v/>
      </c>
      <c r="Q225" s="29">
        <f>IF(예실[[#This Row],[보정값]]&lt;&gt;"", 예실[[#This Row],[보정값]], IF(예실[[#This Row],[실적]]="", "", 예실[[#This Row],[실적]]))</f>
        <v>12571000</v>
      </c>
    </row>
    <row r="226" spans="1:17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 s="5">
        <v>12000000</v>
      </c>
      <c r="H226" s="5">
        <v>12057000</v>
      </c>
      <c r="I226" t="s">
        <v>51</v>
      </c>
      <c r="J226" t="s">
        <v>35</v>
      </c>
      <c r="K226">
        <f>COUNTIFS(예실[계정코드], 예실[[#This Row],[계정코드]], 예실[월], 예실[[#This Row],[월]])</f>
        <v>1</v>
      </c>
      <c r="L226">
        <f>AVERAGEIFS(예실[실적], 예실[계정코드], 예실[[#This Row],[계정코드]])</f>
        <v>14885857.142857144</v>
      </c>
      <c r="M226" s="7">
        <f>IF(ISNUMBER(예실[[#This Row],[실적]]), 예실[[#This Row],[실적]]/예실[[#This Row],[계정평균]], "")</f>
        <v>0.80996343605147736</v>
      </c>
      <c r="N226" s="7" t="str">
        <f>IF(예실[[#This Row],[평균대비배수]]="", "", IF(예실[[#This Row],[평균대비배수]]&gt;=튀는값배수기준, "원천확인", ""))</f>
        <v/>
      </c>
      <c r="O226" s="7" t="str">
        <f>예실[[#This Row],[계정코드]]&amp;"|"&amp;TEXT(예실[[#This Row],[월]], "yyyy-mm")</f>
        <v>6150|2026-03</v>
      </c>
      <c r="P226" s="29" t="str">
        <f>IFERROR(INDEX(보정[보정 값], MATCH(예실[[#This Row],[키]], 보정[키], 0)), "")</f>
        <v/>
      </c>
      <c r="Q226" s="29">
        <f>IF(예실[[#This Row],[보정값]]&lt;&gt;"", 예실[[#This Row],[보정값]], IF(예실[[#This Row],[실적]]="", "", 예실[[#This Row],[실적]]))</f>
        <v>12057000</v>
      </c>
    </row>
    <row r="227" spans="1:17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 s="5">
        <v>12000000</v>
      </c>
      <c r="H227" s="5">
        <v>12036000</v>
      </c>
      <c r="I227" t="s">
        <v>51</v>
      </c>
      <c r="J227" t="s">
        <v>35</v>
      </c>
      <c r="K227">
        <f>COUNTIFS(예실[계정코드], 예실[[#This Row],[계정코드]], 예실[월], 예실[[#This Row],[월]])</f>
        <v>1</v>
      </c>
      <c r="L227">
        <f>AVERAGEIFS(예실[실적], 예실[계정코드], 예실[[#This Row],[계정코드]])</f>
        <v>14885857.142857144</v>
      </c>
      <c r="M227" s="7">
        <f>IF(ISNUMBER(예실[[#This Row],[실적]]), 예실[[#This Row],[실적]]/예실[[#This Row],[계정평균]], "")</f>
        <v>0.80855270102974053</v>
      </c>
      <c r="N227" s="7" t="str">
        <f>IF(예실[[#This Row],[평균대비배수]]="", "", IF(예실[[#This Row],[평균대비배수]]&gt;=튀는값배수기준, "원천확인", ""))</f>
        <v/>
      </c>
      <c r="O227" s="7" t="str">
        <f>예실[[#This Row],[계정코드]]&amp;"|"&amp;TEXT(예실[[#This Row],[월]], "yyyy-mm")</f>
        <v>6150|2026-04</v>
      </c>
      <c r="P227" s="29" t="str">
        <f>IFERROR(INDEX(보정[보정 값], MATCH(예실[[#This Row],[키]], 보정[키], 0)), "")</f>
        <v/>
      </c>
      <c r="Q227" s="29">
        <f>IF(예실[[#This Row],[보정값]]&lt;&gt;"", 예실[[#This Row],[보정값]], IF(예실[[#This Row],[실적]]="", "", 예실[[#This Row],[실적]]))</f>
        <v>12036000</v>
      </c>
    </row>
    <row r="228" spans="1:17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 s="5">
        <v>12000000</v>
      </c>
      <c r="H228" s="5">
        <v>12050000</v>
      </c>
      <c r="I228" t="s">
        <v>51</v>
      </c>
      <c r="J228" t="s">
        <v>35</v>
      </c>
      <c r="K228">
        <f>COUNTIFS(예실[계정코드], 예실[[#This Row],[계정코드]], 예실[월], 예실[[#This Row],[월]])</f>
        <v>1</v>
      </c>
      <c r="L228">
        <f>AVERAGEIFS(예실[실적], 예실[계정코드], 예실[[#This Row],[계정코드]])</f>
        <v>14885857.142857144</v>
      </c>
      <c r="M228" s="7">
        <f>IF(ISNUMBER(예실[[#This Row],[실적]]), 예실[[#This Row],[실적]]/예실[[#This Row],[계정평균]], "")</f>
        <v>0.80949319104423179</v>
      </c>
      <c r="N228" s="7" t="str">
        <f>IF(예실[[#This Row],[평균대비배수]]="", "", IF(예실[[#This Row],[평균대비배수]]&gt;=튀는값배수기준, "원천확인", ""))</f>
        <v/>
      </c>
      <c r="O228" s="7" t="str">
        <f>예실[[#This Row],[계정코드]]&amp;"|"&amp;TEXT(예실[[#This Row],[월]], "yyyy-mm")</f>
        <v>6150|2026-05</v>
      </c>
      <c r="P228" s="29" t="str">
        <f>IFERROR(INDEX(보정[보정 값], MATCH(예실[[#This Row],[키]], 보정[키], 0)), "")</f>
        <v/>
      </c>
      <c r="Q228" s="29">
        <f>IF(예실[[#This Row],[보정값]]&lt;&gt;"", 예실[[#This Row],[보정값]], IF(예실[[#This Row],[실적]]="", "", 예실[[#This Row],[실적]]))</f>
        <v>12050000</v>
      </c>
    </row>
    <row r="229" spans="1:17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 s="5">
        <v>12000000</v>
      </c>
      <c r="H229" s="5">
        <v>72586000</v>
      </c>
      <c r="I229" t="s">
        <v>51</v>
      </c>
      <c r="J229" t="s">
        <v>35</v>
      </c>
      <c r="K229">
        <f>COUNTIFS(예실[계정코드], 예실[[#This Row],[계정코드]], 예실[월], 예실[[#This Row],[월]])</f>
        <v>1</v>
      </c>
      <c r="L229">
        <f>AVERAGEIFS(예실[실적], 예실[계정코드], 예실[[#This Row],[계정코드]])</f>
        <v>14885857.142857144</v>
      </c>
      <c r="M229" s="7">
        <f>IF(ISNUMBER(예실[[#This Row],[실적]]), 예실[[#This Row],[실적]]/예실[[#This Row],[계정평균]], "")</f>
        <v>4.8761720137042825</v>
      </c>
      <c r="N229" s="7" t="str">
        <f>IF(예실[[#This Row],[평균대비배수]]="", "", IF(예실[[#This Row],[평균대비배수]]&gt;=튀는값배수기준, "원천확인", ""))</f>
        <v>원천확인</v>
      </c>
      <c r="O229" s="7" t="str">
        <f>예실[[#This Row],[계정코드]]&amp;"|"&amp;TEXT(예실[[#This Row],[월]], "yyyy-mm")</f>
        <v>6150|2026-06</v>
      </c>
      <c r="P229" s="29">
        <f>IFERROR(INDEX(보정[보정 값], MATCH(예실[[#This Row],[키]], 보정[키], 0)), "")</f>
        <v>12425000</v>
      </c>
      <c r="Q229" s="29">
        <f>IF(예실[[#This Row],[보정값]]&lt;&gt;"", 예실[[#This Row],[보정값]], IF(예실[[#This Row],[실적]]="", "", 예실[[#This Row],[실적]]))</f>
        <v>12425000</v>
      </c>
    </row>
    <row r="230" spans="1:17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 s="5">
        <v>12000000</v>
      </c>
      <c r="H230" s="5">
        <v>12265000</v>
      </c>
      <c r="I230" t="s">
        <v>51</v>
      </c>
      <c r="J230" t="s">
        <v>35</v>
      </c>
      <c r="K230">
        <f>COUNTIFS(예실[계정코드], 예실[[#This Row],[계정코드]], 예실[월], 예실[[#This Row],[월]])</f>
        <v>1</v>
      </c>
      <c r="L230">
        <f>AVERAGEIFS(예실[실적], 예실[계정코드], 예실[[#This Row],[계정코드]])</f>
        <v>14885857.142857144</v>
      </c>
      <c r="M230" s="7">
        <f>IF(ISNUMBER(예실[[#This Row],[실적]]), 예실[[#This Row],[실적]]/예실[[#This Row],[계정평균]], "")</f>
        <v>0.82393643055248988</v>
      </c>
      <c r="N230" s="7" t="str">
        <f>IF(예실[[#This Row],[평균대비배수]]="", "", IF(예실[[#This Row],[평균대비배수]]&gt;=튀는값배수기준, "원천확인", ""))</f>
        <v/>
      </c>
      <c r="O230" s="7" t="str">
        <f>예실[[#This Row],[계정코드]]&amp;"|"&amp;TEXT(예실[[#This Row],[월]], "yyyy-mm")</f>
        <v>6150|2026-07</v>
      </c>
      <c r="P230" s="29" t="str">
        <f>IFERROR(INDEX(보정[보정 값], MATCH(예실[[#This Row],[키]], 보정[키], 0)), "")</f>
        <v/>
      </c>
      <c r="Q230" s="29">
        <f>IF(예실[[#This Row],[보정값]]&lt;&gt;"", 예실[[#This Row],[보정값]], IF(예실[[#This Row],[실적]]="", "", 예실[[#This Row],[실적]]))</f>
        <v>12265000</v>
      </c>
    </row>
    <row r="231" spans="1:17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 s="5">
        <v>12000000</v>
      </c>
      <c r="H231" s="5">
        <v>11810000</v>
      </c>
      <c r="I231" t="s">
        <v>51</v>
      </c>
      <c r="J231" t="s">
        <v>35</v>
      </c>
      <c r="K231">
        <f>COUNTIFS(예실[계정코드], 예실[[#This Row],[계정코드]], 예실[월], 예실[[#This Row],[월]])</f>
        <v>1</v>
      </c>
      <c r="L231">
        <f>AVERAGEIFS(예실[실적], 예실[계정코드], 예실[[#This Row],[계정코드]])</f>
        <v>14885857.142857144</v>
      </c>
      <c r="M231" s="7">
        <f>IF(ISNUMBER(예실[[#This Row],[실적]]), 예실[[#This Row],[실적]]/예실[[#This Row],[계정평균]], "")</f>
        <v>0.79337050508152507</v>
      </c>
      <c r="N231" s="7" t="str">
        <f>IF(예실[[#This Row],[평균대비배수]]="", "", IF(예실[[#This Row],[평균대비배수]]&gt;=튀는값배수기준, "원천확인", ""))</f>
        <v/>
      </c>
      <c r="O231" s="7" t="str">
        <f>예실[[#This Row],[계정코드]]&amp;"|"&amp;TEXT(예실[[#This Row],[월]], "yyyy-mm")</f>
        <v>6150|2026-08</v>
      </c>
      <c r="P231" s="29" t="str">
        <f>IFERROR(INDEX(보정[보정 값], MATCH(예실[[#This Row],[키]], 보정[키], 0)), "")</f>
        <v/>
      </c>
      <c r="Q231" s="29">
        <f>IF(예실[[#This Row],[보정값]]&lt;&gt;"", 예실[[#This Row],[보정값]], IF(예실[[#This Row],[실적]]="", "", 예실[[#This Row],[실적]]))</f>
        <v>11810000</v>
      </c>
    </row>
    <row r="232" spans="1:17">
      <c r="A232" t="s">
        <v>59</v>
      </c>
      <c r="B232" t="s">
        <v>60</v>
      </c>
      <c r="C232" s="6">
        <v>46266</v>
      </c>
      <c r="D232">
        <v>2026</v>
      </c>
      <c r="E232">
        <v>9</v>
      </c>
      <c r="F232">
        <v>3</v>
      </c>
      <c r="G232" s="5">
        <v>12000000</v>
      </c>
      <c r="H232" s="5">
        <v>11078000</v>
      </c>
      <c r="I232" t="s">
        <v>51</v>
      </c>
      <c r="J232" t="s">
        <v>35</v>
      </c>
      <c r="K232">
        <f>COUNTIFS(예실[계정코드], 예실[[#This Row],[계정코드]], 예실[월], 예실[[#This Row],[월]])</f>
        <v>1</v>
      </c>
      <c r="L232">
        <f>AVERAGEIFS(예실[실적], 예실[계정코드], 예실[[#This Row],[계정코드]])</f>
        <v>14885857.142857144</v>
      </c>
      <c r="M232" s="7">
        <f>IF(ISNUMBER(예실[[#This Row],[실적]]), 예실[[#This Row],[실적]]/예실[[#This Row],[계정평균]], "")</f>
        <v>0.74419631289526966</v>
      </c>
      <c r="N232" s="7" t="str">
        <f>IF(예실[[#This Row],[평균대비배수]]="", "", IF(예실[[#This Row],[평균대비배수]]&gt;=튀는값배수기준, "원천확인", ""))</f>
        <v/>
      </c>
      <c r="O232" s="7" t="str">
        <f>예실[[#This Row],[계정코드]]&amp;"|"&amp;TEXT(예실[[#This Row],[월]], "yyyy-mm")</f>
        <v>6150|2026-09</v>
      </c>
      <c r="P232" s="29" t="str">
        <f>IFERROR(INDEX(보정[보정 값], MATCH(예실[[#This Row],[키]], 보정[키], 0)), "")</f>
        <v/>
      </c>
      <c r="Q232" s="29">
        <f>IF(예실[[#This Row],[보정값]]&lt;&gt;"", 예실[[#This Row],[보정값]], IF(예실[[#This Row],[실적]]="", "", 예실[[#This Row],[실적]]))</f>
        <v>11078000</v>
      </c>
    </row>
    <row r="233" spans="1:17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 s="5">
        <v>135000000</v>
      </c>
      <c r="H233" s="5">
        <v>137307000</v>
      </c>
      <c r="I233" t="s">
        <v>51</v>
      </c>
      <c r="J233" t="s">
        <v>35</v>
      </c>
      <c r="K233">
        <f>COUNTIFS(예실[계정코드], 예실[[#This Row],[계정코드]], 예실[월], 예실[[#This Row],[월]])</f>
        <v>1</v>
      </c>
      <c r="L233">
        <f>AVERAGEIFS(예실[실적], 예실[계정코드], 예실[[#This Row],[계정코드]])</f>
        <v>128395666.66666667</v>
      </c>
      <c r="M233" s="7">
        <f>IF(ISNUMBER(예실[[#This Row],[실적]]), 예실[[#This Row],[실적]]/예실[[#This Row],[계정평균]], "")</f>
        <v>1.0694052499175724</v>
      </c>
      <c r="N233" s="7" t="str">
        <f>IF(예실[[#This Row],[평균대비배수]]="", "", IF(예실[[#This Row],[평균대비배수]]&gt;=튀는값배수기준, "원천확인", ""))</f>
        <v/>
      </c>
      <c r="O233" s="7" t="str">
        <f>예실[[#This Row],[계정코드]]&amp;"|"&amp;TEXT(예실[[#This Row],[월]], "yyyy-mm")</f>
        <v>6160|2025-01</v>
      </c>
      <c r="P233" s="29" t="str">
        <f>IFERROR(INDEX(보정[보정 값], MATCH(예실[[#This Row],[키]], 보정[키], 0)), "")</f>
        <v/>
      </c>
      <c r="Q233" s="29">
        <f>IF(예실[[#This Row],[보정값]]&lt;&gt;"", 예실[[#This Row],[보정값]], IF(예실[[#This Row],[실적]]="", "", 예실[[#This Row],[실적]]))</f>
        <v>137307000</v>
      </c>
    </row>
    <row r="234" spans="1:17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 s="5">
        <v>135000000</v>
      </c>
      <c r="H234" s="5">
        <v>136061000</v>
      </c>
      <c r="I234" t="s">
        <v>51</v>
      </c>
      <c r="J234" t="s">
        <v>35</v>
      </c>
      <c r="K234">
        <f>COUNTIFS(예실[계정코드], 예실[[#This Row],[계정코드]], 예실[월], 예실[[#This Row],[월]])</f>
        <v>1</v>
      </c>
      <c r="L234">
        <f>AVERAGEIFS(예실[실적], 예실[계정코드], 예실[[#This Row],[계정코드]])</f>
        <v>128395666.66666667</v>
      </c>
      <c r="M234" s="7">
        <f>IF(ISNUMBER(예실[[#This Row],[실적]]), 예실[[#This Row],[실적]]/예실[[#This Row],[계정평균]], "")</f>
        <v>1.0597008725631964</v>
      </c>
      <c r="N234" s="7" t="str">
        <f>IF(예실[[#This Row],[평균대비배수]]="", "", IF(예실[[#This Row],[평균대비배수]]&gt;=튀는값배수기준, "원천확인", ""))</f>
        <v/>
      </c>
      <c r="O234" s="7" t="str">
        <f>예실[[#This Row],[계정코드]]&amp;"|"&amp;TEXT(예실[[#This Row],[월]], "yyyy-mm")</f>
        <v>6160|2025-02</v>
      </c>
      <c r="P234" s="29" t="str">
        <f>IFERROR(INDEX(보정[보정 값], MATCH(예실[[#This Row],[키]], 보정[키], 0)), "")</f>
        <v/>
      </c>
      <c r="Q234" s="29">
        <f>IF(예실[[#This Row],[보정값]]&lt;&gt;"", 예실[[#This Row],[보정값]], IF(예실[[#This Row],[실적]]="", "", 예실[[#This Row],[실적]]))</f>
        <v>136061000</v>
      </c>
    </row>
    <row r="235" spans="1:17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 s="5">
        <v>135000000</v>
      </c>
      <c r="H235" s="5">
        <v>134366000</v>
      </c>
      <c r="I235" t="s">
        <v>51</v>
      </c>
      <c r="J235" t="s">
        <v>35</v>
      </c>
      <c r="K235">
        <f>COUNTIFS(예실[계정코드], 예실[[#This Row],[계정코드]], 예실[월], 예실[[#This Row],[월]])</f>
        <v>1</v>
      </c>
      <c r="L235">
        <f>AVERAGEIFS(예실[실적], 예실[계정코드], 예실[[#This Row],[계정코드]])</f>
        <v>128395666.66666667</v>
      </c>
      <c r="M235" s="7">
        <f>IF(ISNUMBER(예실[[#This Row],[실적]]), 예실[[#This Row],[실적]]/예실[[#This Row],[계정평균]], "")</f>
        <v>1.0464994924543143</v>
      </c>
      <c r="N235" s="7" t="str">
        <f>IF(예실[[#This Row],[평균대비배수]]="", "", IF(예실[[#This Row],[평균대비배수]]&gt;=튀는값배수기준, "원천확인", ""))</f>
        <v/>
      </c>
      <c r="O235" s="7" t="str">
        <f>예실[[#This Row],[계정코드]]&amp;"|"&amp;TEXT(예실[[#This Row],[월]], "yyyy-mm")</f>
        <v>6160|2025-03</v>
      </c>
      <c r="P235" s="29" t="str">
        <f>IFERROR(INDEX(보정[보정 값], MATCH(예실[[#This Row],[키]], 보정[키], 0)), "")</f>
        <v/>
      </c>
      <c r="Q235" s="29">
        <f>IF(예실[[#This Row],[보정값]]&lt;&gt;"", 예실[[#This Row],[보정값]], IF(예실[[#This Row],[실적]]="", "", 예실[[#This Row],[실적]]))</f>
        <v>134366000</v>
      </c>
    </row>
    <row r="236" spans="1:17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 s="5">
        <v>135000000</v>
      </c>
      <c r="H236" s="5">
        <v>134334000</v>
      </c>
      <c r="I236" t="s">
        <v>51</v>
      </c>
      <c r="J236" t="s">
        <v>35</v>
      </c>
      <c r="K236">
        <f>COUNTIFS(예실[계정코드], 예실[[#This Row],[계정코드]], 예실[월], 예실[[#This Row],[월]])</f>
        <v>1</v>
      </c>
      <c r="L236">
        <f>AVERAGEIFS(예실[실적], 예실[계정코드], 예실[[#This Row],[계정코드]])</f>
        <v>128395666.66666667</v>
      </c>
      <c r="M236" s="7">
        <f>IF(ISNUMBER(예실[[#This Row],[실적]]), 예실[[#This Row],[실적]]/예실[[#This Row],[계정평균]], "")</f>
        <v>1.0462502628593384</v>
      </c>
      <c r="N236" s="7" t="str">
        <f>IF(예실[[#This Row],[평균대비배수]]="", "", IF(예실[[#This Row],[평균대비배수]]&gt;=튀는값배수기준, "원천확인", ""))</f>
        <v/>
      </c>
      <c r="O236" s="7" t="str">
        <f>예실[[#This Row],[계정코드]]&amp;"|"&amp;TEXT(예실[[#This Row],[월]], "yyyy-mm")</f>
        <v>6160|2025-04</v>
      </c>
      <c r="P236" s="29" t="str">
        <f>IFERROR(INDEX(보정[보정 값], MATCH(예실[[#This Row],[키]], 보정[키], 0)), "")</f>
        <v/>
      </c>
      <c r="Q236" s="29">
        <f>IF(예실[[#This Row],[보정값]]&lt;&gt;"", 예실[[#This Row],[보정값]], IF(예실[[#This Row],[실적]]="", "", 예실[[#This Row],[실적]]))</f>
        <v>134334000</v>
      </c>
    </row>
    <row r="237" spans="1:17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 s="5">
        <v>135000000</v>
      </c>
      <c r="H237" s="5">
        <v>135128000</v>
      </c>
      <c r="I237" t="s">
        <v>51</v>
      </c>
      <c r="J237" t="s">
        <v>35</v>
      </c>
      <c r="K237">
        <f>COUNTIFS(예실[계정코드], 예실[[#This Row],[계정코드]], 예실[월], 예실[[#This Row],[월]])</f>
        <v>1</v>
      </c>
      <c r="L237">
        <f>AVERAGEIFS(예실[실적], 예실[계정코드], 예실[[#This Row],[계정코드]])</f>
        <v>128395666.66666667</v>
      </c>
      <c r="M237" s="7">
        <f>IF(ISNUMBER(예실[[#This Row],[실적]]), 예실[[#This Row],[실적]]/예실[[#This Row],[계정평균]], "")</f>
        <v>1.0524342721846791</v>
      </c>
      <c r="N237" s="7" t="str">
        <f>IF(예실[[#This Row],[평균대비배수]]="", "", IF(예실[[#This Row],[평균대비배수]]&gt;=튀는값배수기준, "원천확인", ""))</f>
        <v/>
      </c>
      <c r="O237" s="7" t="str">
        <f>예실[[#This Row],[계정코드]]&amp;"|"&amp;TEXT(예실[[#This Row],[월]], "yyyy-mm")</f>
        <v>6160|2025-05</v>
      </c>
      <c r="P237" s="29" t="str">
        <f>IFERROR(INDEX(보정[보정 값], MATCH(예실[[#This Row],[키]], 보정[키], 0)), "")</f>
        <v/>
      </c>
      <c r="Q237" s="29">
        <f>IF(예실[[#This Row],[보정값]]&lt;&gt;"", 예실[[#This Row],[보정값]], IF(예실[[#This Row],[실적]]="", "", 예실[[#This Row],[실적]]))</f>
        <v>135128000</v>
      </c>
    </row>
    <row r="238" spans="1:17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 s="5">
        <v>135000000</v>
      </c>
      <c r="H238" s="5">
        <v>133876000</v>
      </c>
      <c r="I238" t="s">
        <v>51</v>
      </c>
      <c r="J238" t="s">
        <v>35</v>
      </c>
      <c r="K238">
        <f>COUNTIFS(예실[계정코드], 예실[[#This Row],[계정코드]], 예실[월], 예실[[#This Row],[월]])</f>
        <v>1</v>
      </c>
      <c r="L238">
        <f>AVERAGEIFS(예실[실적], 예실[계정코드], 예실[[#This Row],[계정코드]])</f>
        <v>128395666.66666667</v>
      </c>
      <c r="M238" s="7">
        <f>IF(ISNUMBER(예실[[#This Row],[실적]]), 예실[[#This Row],[실적]]/예실[[#This Row],[계정평균]], "")</f>
        <v>1.0426831642812451</v>
      </c>
      <c r="N238" s="7" t="str">
        <f>IF(예실[[#This Row],[평균대비배수]]="", "", IF(예실[[#This Row],[평균대비배수]]&gt;=튀는값배수기준, "원천확인", ""))</f>
        <v/>
      </c>
      <c r="O238" s="7" t="str">
        <f>예실[[#This Row],[계정코드]]&amp;"|"&amp;TEXT(예실[[#This Row],[월]], "yyyy-mm")</f>
        <v>6160|2025-06</v>
      </c>
      <c r="P238" s="29" t="str">
        <f>IFERROR(INDEX(보정[보정 값], MATCH(예실[[#This Row],[키]], 보정[키], 0)), "")</f>
        <v/>
      </c>
      <c r="Q238" s="29">
        <f>IF(예실[[#This Row],[보정값]]&lt;&gt;"", 예실[[#This Row],[보정값]], IF(예실[[#This Row],[실적]]="", "", 예실[[#This Row],[실적]]))</f>
        <v>133876000</v>
      </c>
    </row>
    <row r="239" spans="1:17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 s="5">
        <v>135000000</v>
      </c>
      <c r="H239" s="5">
        <v>136819000</v>
      </c>
      <c r="I239" t="s">
        <v>51</v>
      </c>
      <c r="J239" t="s">
        <v>35</v>
      </c>
      <c r="K239">
        <f>COUNTIFS(예실[계정코드], 예실[[#This Row],[계정코드]], 예실[월], 예실[[#This Row],[월]])</f>
        <v>1</v>
      </c>
      <c r="L239">
        <f>AVERAGEIFS(예실[실적], 예실[계정코드], 예실[[#This Row],[계정코드]])</f>
        <v>128395666.66666667</v>
      </c>
      <c r="M239" s="7">
        <f>IF(ISNUMBER(예실[[#This Row],[실적]]), 예실[[#This Row],[실적]]/예실[[#This Row],[계정평균]], "")</f>
        <v>1.0656044985941893</v>
      </c>
      <c r="N239" s="7" t="str">
        <f>IF(예실[[#This Row],[평균대비배수]]="", "", IF(예실[[#This Row],[평균대비배수]]&gt;=튀는값배수기준, "원천확인", ""))</f>
        <v/>
      </c>
      <c r="O239" s="7" t="str">
        <f>예실[[#This Row],[계정코드]]&amp;"|"&amp;TEXT(예실[[#This Row],[월]], "yyyy-mm")</f>
        <v>6160|2025-07</v>
      </c>
      <c r="P239" s="29" t="str">
        <f>IFERROR(INDEX(보정[보정 값], MATCH(예실[[#This Row],[키]], 보정[키], 0)), "")</f>
        <v/>
      </c>
      <c r="Q239" s="29">
        <f>IF(예실[[#This Row],[보정값]]&lt;&gt;"", 예실[[#This Row],[보정값]], IF(예실[[#This Row],[실적]]="", "", 예실[[#This Row],[실적]]))</f>
        <v>136819000</v>
      </c>
    </row>
    <row r="240" spans="1:17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 s="5">
        <v>135000000</v>
      </c>
      <c r="H240" s="5">
        <v>134191000</v>
      </c>
      <c r="I240" t="s">
        <v>51</v>
      </c>
      <c r="J240" t="s">
        <v>35</v>
      </c>
      <c r="K240">
        <f>COUNTIFS(예실[계정코드], 예실[[#This Row],[계정코드]], 예실[월], 예실[[#This Row],[월]])</f>
        <v>1</v>
      </c>
      <c r="L240">
        <f>AVERAGEIFS(예실[실적], 예실[계정코드], 예실[[#This Row],[계정코드]])</f>
        <v>128395666.66666667</v>
      </c>
      <c r="M240" s="7">
        <f>IF(ISNUMBER(예실[[#This Row],[실적]]), 예실[[#This Row],[실적]]/예실[[#This Row],[계정평균]], "")</f>
        <v>1.0451365181067898</v>
      </c>
      <c r="N240" s="7" t="str">
        <f>IF(예실[[#This Row],[평균대비배수]]="", "", IF(예실[[#This Row],[평균대비배수]]&gt;=튀는값배수기준, "원천확인", ""))</f>
        <v/>
      </c>
      <c r="O240" s="7" t="str">
        <f>예실[[#This Row],[계정코드]]&amp;"|"&amp;TEXT(예실[[#This Row],[월]], "yyyy-mm")</f>
        <v>6160|2025-08</v>
      </c>
      <c r="P240" s="29" t="str">
        <f>IFERROR(INDEX(보정[보정 값], MATCH(예실[[#This Row],[키]], 보정[키], 0)), "")</f>
        <v/>
      </c>
      <c r="Q240" s="29">
        <f>IF(예실[[#This Row],[보정값]]&lt;&gt;"", 예실[[#This Row],[보정값]], IF(예실[[#This Row],[실적]]="", "", 예실[[#This Row],[실적]]))</f>
        <v>134191000</v>
      </c>
    </row>
    <row r="241" spans="1:17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 s="5">
        <v>135000000</v>
      </c>
      <c r="H241" s="5">
        <v>134399000</v>
      </c>
      <c r="I241" t="s">
        <v>51</v>
      </c>
      <c r="J241" t="s">
        <v>35</v>
      </c>
      <c r="K241">
        <f>COUNTIFS(예실[계정코드], 예실[[#This Row],[계정코드]], 예실[월], 예실[[#This Row],[월]])</f>
        <v>1</v>
      </c>
      <c r="L241">
        <f>AVERAGEIFS(예실[실적], 예실[계정코드], 예실[[#This Row],[계정코드]])</f>
        <v>128395666.66666667</v>
      </c>
      <c r="M241" s="7">
        <f>IF(ISNUMBER(예실[[#This Row],[실적]]), 예실[[#This Row],[실적]]/예실[[#This Row],[계정평균]], "")</f>
        <v>1.0467565104741332</v>
      </c>
      <c r="N241" s="7" t="str">
        <f>IF(예실[[#This Row],[평균대비배수]]="", "", IF(예실[[#This Row],[평균대비배수]]&gt;=튀는값배수기준, "원천확인", ""))</f>
        <v/>
      </c>
      <c r="O241" s="7" t="str">
        <f>예실[[#This Row],[계정코드]]&amp;"|"&amp;TEXT(예실[[#This Row],[월]], "yyyy-mm")</f>
        <v>6160|2025-09</v>
      </c>
      <c r="P241" s="29" t="str">
        <f>IFERROR(INDEX(보정[보정 값], MATCH(예실[[#This Row],[키]], 보정[키], 0)), "")</f>
        <v/>
      </c>
      <c r="Q241" s="29">
        <f>IF(예실[[#This Row],[보정값]]&lt;&gt;"", 예실[[#This Row],[보정값]], IF(예실[[#This Row],[실적]]="", "", 예실[[#This Row],[실적]]))</f>
        <v>134399000</v>
      </c>
    </row>
    <row r="242" spans="1:17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 s="5">
        <v>135000000</v>
      </c>
      <c r="H242" s="5">
        <v>137457000</v>
      </c>
      <c r="I242" t="s">
        <v>51</v>
      </c>
      <c r="J242" t="s">
        <v>35</v>
      </c>
      <c r="K242">
        <f>COUNTIFS(예실[계정코드], 예실[[#This Row],[계정코드]], 예실[월], 예실[[#This Row],[월]])</f>
        <v>1</v>
      </c>
      <c r="L242">
        <f>AVERAGEIFS(예실[실적], 예실[계정코드], 예실[[#This Row],[계정코드]])</f>
        <v>128395666.66666667</v>
      </c>
      <c r="M242" s="7">
        <f>IF(ISNUMBER(예실[[#This Row],[실적]]), 예실[[#This Row],[실적]]/예실[[#This Row],[계정평균]], "")</f>
        <v>1.0705735136440222</v>
      </c>
      <c r="N242" s="7" t="str">
        <f>IF(예실[[#This Row],[평균대비배수]]="", "", IF(예실[[#This Row],[평균대비배수]]&gt;=튀는값배수기준, "원천확인", ""))</f>
        <v/>
      </c>
      <c r="O242" s="7" t="str">
        <f>예실[[#This Row],[계정코드]]&amp;"|"&amp;TEXT(예실[[#This Row],[월]], "yyyy-mm")</f>
        <v>6160|2025-10</v>
      </c>
      <c r="P242" s="29" t="str">
        <f>IFERROR(INDEX(보정[보정 값], MATCH(예실[[#This Row],[키]], 보정[키], 0)), "")</f>
        <v/>
      </c>
      <c r="Q242" s="29">
        <f>IF(예실[[#This Row],[보정값]]&lt;&gt;"", 예실[[#This Row],[보정값]], IF(예실[[#This Row],[실적]]="", "", 예실[[#This Row],[실적]]))</f>
        <v>137457000</v>
      </c>
    </row>
    <row r="243" spans="1:17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 s="5">
        <v>135000000</v>
      </c>
      <c r="H243" s="5">
        <v>136617000</v>
      </c>
      <c r="I243" t="s">
        <v>51</v>
      </c>
      <c r="J243" t="s">
        <v>35</v>
      </c>
      <c r="K243">
        <f>COUNTIFS(예실[계정코드], 예실[[#This Row],[계정코드]], 예실[월], 예실[[#This Row],[월]])</f>
        <v>1</v>
      </c>
      <c r="L243">
        <f>AVERAGEIFS(예실[실적], 예실[계정코드], 예실[[#This Row],[계정코드]])</f>
        <v>128395666.66666667</v>
      </c>
      <c r="M243" s="7">
        <f>IF(ISNUMBER(예실[[#This Row],[실적]]), 예실[[#This Row],[실적]]/예실[[#This Row],[계정평균]], "")</f>
        <v>1.0640312367759037</v>
      </c>
      <c r="N243" s="7" t="str">
        <f>IF(예실[[#This Row],[평균대비배수]]="", "", IF(예실[[#This Row],[평균대비배수]]&gt;=튀는값배수기준, "원천확인", ""))</f>
        <v/>
      </c>
      <c r="O243" s="7" t="str">
        <f>예실[[#This Row],[계정코드]]&amp;"|"&amp;TEXT(예실[[#This Row],[월]], "yyyy-mm")</f>
        <v>6160|2025-11</v>
      </c>
      <c r="P243" s="29" t="str">
        <f>IFERROR(INDEX(보정[보정 값], MATCH(예실[[#This Row],[키]], 보정[키], 0)), "")</f>
        <v/>
      </c>
      <c r="Q243" s="29">
        <f>IF(예실[[#This Row],[보정값]]&lt;&gt;"", 예실[[#This Row],[보정값]], IF(예실[[#This Row],[실적]]="", "", 예실[[#This Row],[실적]]))</f>
        <v>136617000</v>
      </c>
    </row>
    <row r="244" spans="1:17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 s="5">
        <v>135000000</v>
      </c>
      <c r="H244" s="5">
        <v>134250000</v>
      </c>
      <c r="I244" t="s">
        <v>51</v>
      </c>
      <c r="J244" t="s">
        <v>35</v>
      </c>
      <c r="K244">
        <f>COUNTIFS(예실[계정코드], 예실[[#This Row],[계정코드]], 예실[월], 예실[[#This Row],[월]])</f>
        <v>1</v>
      </c>
      <c r="L244">
        <f>AVERAGEIFS(예실[실적], 예실[계정코드], 예실[[#This Row],[계정코드]])</f>
        <v>128395666.66666667</v>
      </c>
      <c r="M244" s="7">
        <f>IF(ISNUMBER(예실[[#This Row],[실적]]), 예실[[#This Row],[실적]]/예실[[#This Row],[계정평균]], "")</f>
        <v>1.0455960351725266</v>
      </c>
      <c r="N244" s="7" t="str">
        <f>IF(예실[[#This Row],[평균대비배수]]="", "", IF(예실[[#This Row],[평균대비배수]]&gt;=튀는값배수기준, "원천확인", ""))</f>
        <v/>
      </c>
      <c r="O244" s="7" t="str">
        <f>예실[[#This Row],[계정코드]]&amp;"|"&amp;TEXT(예실[[#This Row],[월]], "yyyy-mm")</f>
        <v>6160|2025-12</v>
      </c>
      <c r="P244" s="29" t="str">
        <f>IFERROR(INDEX(보정[보정 값], MATCH(예실[[#This Row],[키]], 보정[키], 0)), "")</f>
        <v/>
      </c>
      <c r="Q244" s="29">
        <f>IF(예실[[#This Row],[보정값]]&lt;&gt;"", 예실[[#This Row],[보정값]], IF(예실[[#This Row],[실적]]="", "", 예실[[#This Row],[실적]]))</f>
        <v>134250000</v>
      </c>
    </row>
    <row r="245" spans="1:17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 s="5">
        <v>105000000</v>
      </c>
      <c r="H245" s="5">
        <v>121101000</v>
      </c>
      <c r="I245" t="s">
        <v>51</v>
      </c>
      <c r="J245" t="s">
        <v>35</v>
      </c>
      <c r="K245">
        <f>COUNTIFS(예실[계정코드], 예실[[#This Row],[계정코드]], 예실[월], 예실[[#This Row],[월]])</f>
        <v>1</v>
      </c>
      <c r="L245">
        <f>AVERAGEIFS(예실[실적], 예실[계정코드], 예실[[#This Row],[계정코드]])</f>
        <v>128395666.66666667</v>
      </c>
      <c r="M245" s="7">
        <f>IF(ISNUMBER(예실[[#This Row],[실적]]), 예실[[#This Row],[실적]]/예실[[#This Row],[계정평균]], "")</f>
        <v>0.94318603691194147</v>
      </c>
      <c r="N245" s="7" t="str">
        <f>IF(예실[[#This Row],[평균대비배수]]="", "", IF(예실[[#This Row],[평균대비배수]]&gt;=튀는값배수기준, "원천확인", ""))</f>
        <v/>
      </c>
      <c r="O245" s="7" t="str">
        <f>예실[[#This Row],[계정코드]]&amp;"|"&amp;TEXT(예실[[#This Row],[월]], "yyyy-mm")</f>
        <v>6160|2026-01</v>
      </c>
      <c r="P245" s="29" t="str">
        <f>IFERROR(INDEX(보정[보정 값], MATCH(예실[[#This Row],[키]], 보정[키], 0)), "")</f>
        <v/>
      </c>
      <c r="Q245" s="29">
        <f>IF(예실[[#This Row],[보정값]]&lt;&gt;"", 예실[[#This Row],[보정값]], IF(예실[[#This Row],[실적]]="", "", 예실[[#This Row],[실적]]))</f>
        <v>121101000</v>
      </c>
    </row>
    <row r="246" spans="1:17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 s="5">
        <v>105000000</v>
      </c>
      <c r="H246" s="5">
        <v>117833000</v>
      </c>
      <c r="I246" t="s">
        <v>51</v>
      </c>
      <c r="J246" t="s">
        <v>35</v>
      </c>
      <c r="K246">
        <f>COUNTIFS(예실[계정코드], 예실[[#This Row],[계정코드]], 예실[월], 예실[[#This Row],[월]])</f>
        <v>1</v>
      </c>
      <c r="L246">
        <f>AVERAGEIFS(예실[실적], 예실[계정코드], 예실[[#This Row],[계정코드]])</f>
        <v>128395666.66666667</v>
      </c>
      <c r="M246" s="7">
        <f>IF(ISNUMBER(예실[[#This Row],[실적]]), 예실[[#This Row],[실적]]/예실[[#This Row],[계정평균]], "")</f>
        <v>0.91773346452502291</v>
      </c>
      <c r="N246" s="7" t="str">
        <f>IF(예실[[#This Row],[평균대비배수]]="", "", IF(예실[[#This Row],[평균대비배수]]&gt;=튀는값배수기준, "원천확인", ""))</f>
        <v/>
      </c>
      <c r="O246" s="7" t="str">
        <f>예실[[#This Row],[계정코드]]&amp;"|"&amp;TEXT(예실[[#This Row],[월]], "yyyy-mm")</f>
        <v>6160|2026-02</v>
      </c>
      <c r="P246" s="29" t="str">
        <f>IFERROR(INDEX(보정[보정 값], MATCH(예실[[#This Row],[키]], 보정[키], 0)), "")</f>
        <v/>
      </c>
      <c r="Q246" s="29">
        <f>IF(예실[[#This Row],[보정값]]&lt;&gt;"", 예실[[#This Row],[보정값]], IF(예실[[#This Row],[실적]]="", "", 예실[[#This Row],[실적]]))</f>
        <v>117833000</v>
      </c>
    </row>
    <row r="247" spans="1:17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 s="5">
        <v>105000000</v>
      </c>
      <c r="H247" s="5">
        <v>119161000</v>
      </c>
      <c r="I247" t="s">
        <v>51</v>
      </c>
      <c r="J247" t="s">
        <v>35</v>
      </c>
      <c r="K247">
        <f>COUNTIFS(예실[계정코드], 예실[[#This Row],[계정코드]], 예실[월], 예실[[#This Row],[월]])</f>
        <v>1</v>
      </c>
      <c r="L247">
        <f>AVERAGEIFS(예실[실적], 예실[계정코드], 예실[[#This Row],[계정코드]])</f>
        <v>128395666.66666667</v>
      </c>
      <c r="M247" s="7">
        <f>IF(ISNUMBER(예실[[#This Row],[실적]]), 예실[[#This Row],[실적]]/예실[[#This Row],[계정평균]], "")</f>
        <v>0.9280764927165247</v>
      </c>
      <c r="N247" s="7" t="str">
        <f>IF(예실[[#This Row],[평균대비배수]]="", "", IF(예실[[#This Row],[평균대비배수]]&gt;=튀는값배수기준, "원천확인", ""))</f>
        <v/>
      </c>
      <c r="O247" s="7" t="str">
        <f>예실[[#This Row],[계정코드]]&amp;"|"&amp;TEXT(예실[[#This Row],[월]], "yyyy-mm")</f>
        <v>6160|2026-03</v>
      </c>
      <c r="P247" s="29" t="str">
        <f>IFERROR(INDEX(보정[보정 값], MATCH(예실[[#This Row],[키]], 보정[키], 0)), "")</f>
        <v/>
      </c>
      <c r="Q247" s="29">
        <f>IF(예실[[#This Row],[보정값]]&lt;&gt;"", 예실[[#This Row],[보정값]], IF(예실[[#This Row],[실적]]="", "", 예실[[#This Row],[실적]]))</f>
        <v>119161000</v>
      </c>
    </row>
    <row r="248" spans="1:17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 s="5">
        <v>105000000</v>
      </c>
      <c r="H248" s="5">
        <v>117988000</v>
      </c>
      <c r="I248" t="s">
        <v>51</v>
      </c>
      <c r="J248" t="s">
        <v>35</v>
      </c>
      <c r="K248">
        <f>COUNTIFS(예실[계정코드], 예실[[#This Row],[계정코드]], 예실[월], 예실[[#This Row],[월]])</f>
        <v>1</v>
      </c>
      <c r="L248">
        <f>AVERAGEIFS(예실[실적], 예실[계정코드], 예실[[#This Row],[계정코드]])</f>
        <v>128395666.66666667</v>
      </c>
      <c r="M248" s="7">
        <f>IF(ISNUMBER(예실[[#This Row],[실적]]), 예실[[#This Row],[실적]]/예실[[#This Row],[계정평균]], "")</f>
        <v>0.91894067037568761</v>
      </c>
      <c r="N248" s="7" t="str">
        <f>IF(예실[[#This Row],[평균대비배수]]="", "", IF(예실[[#This Row],[평균대비배수]]&gt;=튀는값배수기준, "원천확인", ""))</f>
        <v/>
      </c>
      <c r="O248" s="7" t="str">
        <f>예실[[#This Row],[계정코드]]&amp;"|"&amp;TEXT(예실[[#This Row],[월]], "yyyy-mm")</f>
        <v>6160|2026-04</v>
      </c>
      <c r="P248" s="29" t="str">
        <f>IFERROR(INDEX(보정[보정 값], MATCH(예실[[#This Row],[키]], 보정[키], 0)), "")</f>
        <v/>
      </c>
      <c r="Q248" s="29">
        <f>IF(예실[[#This Row],[보정값]]&lt;&gt;"", 예실[[#This Row],[보정값]], IF(예실[[#This Row],[실적]]="", "", 예실[[#This Row],[실적]]))</f>
        <v>117988000</v>
      </c>
    </row>
    <row r="249" spans="1:17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 s="5">
        <v>105000000</v>
      </c>
      <c r="H249" s="5">
        <v>119667000</v>
      </c>
      <c r="I249" t="s">
        <v>51</v>
      </c>
      <c r="J249" t="s">
        <v>35</v>
      </c>
      <c r="K249">
        <f>COUNTIFS(예실[계정코드], 예실[[#This Row],[계정코드]], 예실[월], 예실[[#This Row],[월]])</f>
        <v>1</v>
      </c>
      <c r="L249">
        <f>AVERAGEIFS(예실[실적], 예실[계정코드], 예실[[#This Row],[계정코드]])</f>
        <v>128395666.66666667</v>
      </c>
      <c r="M249" s="7">
        <f>IF(ISNUMBER(예실[[#This Row],[실적]]), 예실[[#This Row],[실적]]/예실[[#This Row],[계정평균]], "")</f>
        <v>0.93201743568708184</v>
      </c>
      <c r="N249" s="7" t="str">
        <f>IF(예실[[#This Row],[평균대비배수]]="", "", IF(예실[[#This Row],[평균대비배수]]&gt;=튀는값배수기준, "원천확인", ""))</f>
        <v/>
      </c>
      <c r="O249" s="7" t="str">
        <f>예실[[#This Row],[계정코드]]&amp;"|"&amp;TEXT(예실[[#This Row],[월]], "yyyy-mm")</f>
        <v>6160|2026-05</v>
      </c>
      <c r="P249" s="29" t="str">
        <f>IFERROR(INDEX(보정[보정 값], MATCH(예실[[#This Row],[키]], 보정[키], 0)), "")</f>
        <v/>
      </c>
      <c r="Q249" s="29">
        <f>IF(예실[[#This Row],[보정값]]&lt;&gt;"", 예실[[#This Row],[보정값]], IF(예실[[#This Row],[실적]]="", "", 예실[[#This Row],[실적]]))</f>
        <v>119667000</v>
      </c>
    </row>
    <row r="250" spans="1:17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 s="5">
        <v>105000000</v>
      </c>
      <c r="H250" s="5">
        <v>119812000</v>
      </c>
      <c r="I250" t="s">
        <v>51</v>
      </c>
      <c r="J250" t="s">
        <v>35</v>
      </c>
      <c r="K250">
        <f>COUNTIFS(예실[계정코드], 예실[[#This Row],[계정코드]], 예실[월], 예실[[#This Row],[월]])</f>
        <v>1</v>
      </c>
      <c r="L250">
        <f>AVERAGEIFS(예실[실적], 예실[계정코드], 예실[[#This Row],[계정코드]])</f>
        <v>128395666.66666667</v>
      </c>
      <c r="M250" s="7">
        <f>IF(ISNUMBER(예실[[#This Row],[실적]]), 예실[[#This Row],[실적]]/예실[[#This Row],[계정평균]], "")</f>
        <v>0.93314675728931662</v>
      </c>
      <c r="N250" s="7" t="str">
        <f>IF(예실[[#This Row],[평균대비배수]]="", "", IF(예실[[#This Row],[평균대비배수]]&gt;=튀는값배수기준, "원천확인", ""))</f>
        <v/>
      </c>
      <c r="O250" s="7" t="str">
        <f>예실[[#This Row],[계정코드]]&amp;"|"&amp;TEXT(예실[[#This Row],[월]], "yyyy-mm")</f>
        <v>6160|2026-06</v>
      </c>
      <c r="P250" s="29" t="str">
        <f>IFERROR(INDEX(보정[보정 값], MATCH(예실[[#This Row],[키]], 보정[키], 0)), "")</f>
        <v/>
      </c>
      <c r="Q250" s="29">
        <f>IF(예실[[#This Row],[보정값]]&lt;&gt;"", 예실[[#This Row],[보정값]], IF(예실[[#This Row],[실적]]="", "", 예실[[#This Row],[실적]]))</f>
        <v>119812000</v>
      </c>
    </row>
    <row r="251" spans="1:17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 s="5">
        <v>105000000</v>
      </c>
      <c r="H251" s="5">
        <v>117868000</v>
      </c>
      <c r="I251" t="s">
        <v>51</v>
      </c>
      <c r="J251" t="s">
        <v>35</v>
      </c>
      <c r="K251">
        <f>COUNTIFS(예실[계정코드], 예실[[#This Row],[계정코드]], 예실[월], 예실[[#This Row],[월]])</f>
        <v>1</v>
      </c>
      <c r="L251">
        <f>AVERAGEIFS(예실[실적], 예실[계정코드], 예실[[#This Row],[계정코드]])</f>
        <v>128395666.66666667</v>
      </c>
      <c r="M251" s="7">
        <f>IF(ISNUMBER(예실[[#This Row],[실적]]), 예실[[#This Row],[실적]]/예실[[#This Row],[계정평균]], "")</f>
        <v>0.91800605939452784</v>
      </c>
      <c r="N251" s="7" t="str">
        <f>IF(예실[[#This Row],[평균대비배수]]="", "", IF(예실[[#This Row],[평균대비배수]]&gt;=튀는값배수기준, "원천확인", ""))</f>
        <v/>
      </c>
      <c r="O251" s="7" t="str">
        <f>예실[[#This Row],[계정코드]]&amp;"|"&amp;TEXT(예실[[#This Row],[월]], "yyyy-mm")</f>
        <v>6160|2026-07</v>
      </c>
      <c r="P251" s="29" t="str">
        <f>IFERROR(INDEX(보정[보정 값], MATCH(예실[[#This Row],[키]], 보정[키], 0)), "")</f>
        <v/>
      </c>
      <c r="Q251" s="29">
        <f>IF(예실[[#This Row],[보정값]]&lt;&gt;"", 예실[[#This Row],[보정값]], IF(예실[[#This Row],[실적]]="", "", 예실[[#This Row],[실적]]))</f>
        <v>117868000</v>
      </c>
    </row>
    <row r="252" spans="1:17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 s="5">
        <v>105000000</v>
      </c>
      <c r="H252" s="5">
        <v>120215000</v>
      </c>
      <c r="I252" t="s">
        <v>51</v>
      </c>
      <c r="J252" t="s">
        <v>35</v>
      </c>
      <c r="K252">
        <f>COUNTIFS(예실[계정코드], 예실[[#This Row],[계정코드]], 예실[월], 예실[[#This Row],[월]])</f>
        <v>1</v>
      </c>
      <c r="L252">
        <f>AVERAGEIFS(예실[실적], 예실[계정코드], 예실[[#This Row],[계정코드]])</f>
        <v>128395666.66666667</v>
      </c>
      <c r="M252" s="7">
        <f>IF(ISNUMBER(예실[[#This Row],[실적]]), 예실[[#This Row],[실적]]/예실[[#This Row],[계정평균]], "")</f>
        <v>0.93628549250104487</v>
      </c>
      <c r="N252" s="7" t="str">
        <f>IF(예실[[#This Row],[평균대비배수]]="", "", IF(예실[[#This Row],[평균대비배수]]&gt;=튀는값배수기준, "원천확인", ""))</f>
        <v/>
      </c>
      <c r="O252" s="7" t="str">
        <f>예실[[#This Row],[계정코드]]&amp;"|"&amp;TEXT(예실[[#This Row],[월]], "yyyy-mm")</f>
        <v>6160|2026-08</v>
      </c>
      <c r="P252" s="29" t="str">
        <f>IFERROR(INDEX(보정[보정 값], MATCH(예실[[#This Row],[키]], 보정[키], 0)), "")</f>
        <v/>
      </c>
      <c r="Q252" s="29">
        <f>IF(예실[[#This Row],[보정값]]&lt;&gt;"", 예실[[#This Row],[보정값]], IF(예실[[#This Row],[실적]]="", "", 예실[[#This Row],[실적]]))</f>
        <v>120215000</v>
      </c>
    </row>
    <row r="253" spans="1:17">
      <c r="A253" t="s">
        <v>61</v>
      </c>
      <c r="B253" t="s">
        <v>62</v>
      </c>
      <c r="C253" s="6">
        <v>46266</v>
      </c>
      <c r="D253">
        <v>2026</v>
      </c>
      <c r="E253">
        <v>9</v>
      </c>
      <c r="F253">
        <v>3</v>
      </c>
      <c r="G253" s="5">
        <v>105000000</v>
      </c>
      <c r="H253" s="5">
        <v>117859000</v>
      </c>
      <c r="I253" t="s">
        <v>51</v>
      </c>
      <c r="J253" t="s">
        <v>35</v>
      </c>
      <c r="K253">
        <f>COUNTIFS(예실[계정코드], 예실[[#This Row],[계정코드]], 예실[월], 예실[[#This Row],[월]])</f>
        <v>1</v>
      </c>
      <c r="L253">
        <f>AVERAGEIFS(예실[실적], 예실[계정코드], 예실[[#This Row],[계정코드]])</f>
        <v>128395666.66666667</v>
      </c>
      <c r="M253" s="7">
        <f>IF(ISNUMBER(예실[[#This Row],[실적]]), 예실[[#This Row],[실적]]/예실[[#This Row],[계정평균]], "")</f>
        <v>0.91793596357094087</v>
      </c>
      <c r="N253" s="7" t="str">
        <f>IF(예실[[#This Row],[평균대비배수]]="", "", IF(예실[[#This Row],[평균대비배수]]&gt;=튀는값배수기준, "원천확인", ""))</f>
        <v/>
      </c>
      <c r="O253" s="7" t="str">
        <f>예실[[#This Row],[계정코드]]&amp;"|"&amp;TEXT(예실[[#This Row],[월]], "yyyy-mm")</f>
        <v>6160|2026-09</v>
      </c>
      <c r="P253" s="29" t="str">
        <f>IFERROR(INDEX(보정[보정 값], MATCH(예실[[#This Row],[키]], 보정[키], 0)), "")</f>
        <v/>
      </c>
      <c r="Q253" s="29">
        <f>IF(예실[[#This Row],[보정값]]&lt;&gt;"", 예실[[#This Row],[보정값]], IF(예실[[#This Row],[실적]]="", "", 예실[[#This Row],[실적]]))</f>
        <v>117859000</v>
      </c>
    </row>
    <row r="254" spans="1:17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 s="5">
        <v>112000000</v>
      </c>
      <c r="H254" s="5">
        <v>105573000</v>
      </c>
      <c r="I254" t="s">
        <v>51</v>
      </c>
      <c r="J254" t="s">
        <v>52</v>
      </c>
      <c r="K254">
        <f>COUNTIFS(예실[계정코드], 예실[[#This Row],[계정코드]], 예실[월], 예실[[#This Row],[월]])</f>
        <v>1</v>
      </c>
      <c r="L254">
        <f>AVERAGEIFS(예실[실적], 예실[계정코드], 예실[[#This Row],[계정코드]])</f>
        <v>114062523.80952381</v>
      </c>
      <c r="M254" s="7">
        <f>IF(ISNUMBER(예실[[#This Row],[실적]]), 예실[[#This Row],[실적]]/예실[[#This Row],[계정평균]], "")</f>
        <v>0.9255713136446051</v>
      </c>
      <c r="N254" s="7" t="str">
        <f>IF(예실[[#This Row],[평균대비배수]]="", "", IF(예실[[#This Row],[평균대비배수]]&gt;=튀는값배수기준, "원천확인", ""))</f>
        <v/>
      </c>
      <c r="O254" s="7" t="str">
        <f>예실[[#This Row],[계정코드]]&amp;"|"&amp;TEXT(예실[[#This Row],[월]], "yyyy-mm")</f>
        <v>6170|2025-01</v>
      </c>
      <c r="P254" s="29" t="str">
        <f>IFERROR(INDEX(보정[보정 값], MATCH(예실[[#This Row],[키]], 보정[키], 0)), "")</f>
        <v/>
      </c>
      <c r="Q254" s="29">
        <f>IF(예실[[#This Row],[보정값]]&lt;&gt;"", 예실[[#This Row],[보정값]], IF(예실[[#This Row],[실적]]="", "", 예실[[#This Row],[실적]]))</f>
        <v>105573000</v>
      </c>
    </row>
    <row r="255" spans="1:17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 s="5">
        <v>112000000</v>
      </c>
      <c r="H255" s="5">
        <v>102038000</v>
      </c>
      <c r="I255" t="s">
        <v>51</v>
      </c>
      <c r="J255" t="s">
        <v>52</v>
      </c>
      <c r="K255">
        <f>COUNTIFS(예실[계정코드], 예실[[#This Row],[계정코드]], 예실[월], 예실[[#This Row],[월]])</f>
        <v>1</v>
      </c>
      <c r="L255">
        <f>AVERAGEIFS(예실[실적], 예실[계정코드], 예실[[#This Row],[계정코드]])</f>
        <v>114062523.80952381</v>
      </c>
      <c r="M255" s="7">
        <f>IF(ISNUMBER(예실[[#This Row],[실적]]), 예실[[#This Row],[실적]]/예실[[#This Row],[계정평균]], "")</f>
        <v>0.89457953929194223</v>
      </c>
      <c r="N255" s="7" t="str">
        <f>IF(예실[[#This Row],[평균대비배수]]="", "", IF(예실[[#This Row],[평균대비배수]]&gt;=튀는값배수기준, "원천확인", ""))</f>
        <v/>
      </c>
      <c r="O255" s="7" t="str">
        <f>예실[[#This Row],[계정코드]]&amp;"|"&amp;TEXT(예실[[#This Row],[월]], "yyyy-mm")</f>
        <v>6170|2025-02</v>
      </c>
      <c r="P255" s="29" t="str">
        <f>IFERROR(INDEX(보정[보정 값], MATCH(예실[[#This Row],[키]], 보정[키], 0)), "")</f>
        <v/>
      </c>
      <c r="Q255" s="29">
        <f>IF(예실[[#This Row],[보정값]]&lt;&gt;"", 예실[[#This Row],[보정값]], IF(예실[[#This Row],[실적]]="", "", 예실[[#This Row],[실적]]))</f>
        <v>102038000</v>
      </c>
    </row>
    <row r="256" spans="1:17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 s="5">
        <v>112000000</v>
      </c>
      <c r="H256" s="5">
        <v>102483000</v>
      </c>
      <c r="I256" t="s">
        <v>51</v>
      </c>
      <c r="J256" t="s">
        <v>52</v>
      </c>
      <c r="K256">
        <f>COUNTIFS(예실[계정코드], 예실[[#This Row],[계정코드]], 예실[월], 예실[[#This Row],[월]])</f>
        <v>1</v>
      </c>
      <c r="L256">
        <f>AVERAGEIFS(예실[실적], 예실[계정코드], 예실[[#This Row],[계정코드]])</f>
        <v>114062523.80952381</v>
      </c>
      <c r="M256" s="7">
        <f>IF(ISNUMBER(예실[[#This Row],[실적]]), 예실[[#This Row],[실적]]/예실[[#This Row],[계정평균]], "")</f>
        <v>0.89848090834058014</v>
      </c>
      <c r="N256" s="7" t="str">
        <f>IF(예실[[#This Row],[평균대비배수]]="", "", IF(예실[[#This Row],[평균대비배수]]&gt;=튀는값배수기준, "원천확인", ""))</f>
        <v/>
      </c>
      <c r="O256" s="7" t="str">
        <f>예실[[#This Row],[계정코드]]&amp;"|"&amp;TEXT(예실[[#This Row],[월]], "yyyy-mm")</f>
        <v>6170|2025-03</v>
      </c>
      <c r="P256" s="29" t="str">
        <f>IFERROR(INDEX(보정[보정 값], MATCH(예실[[#This Row],[키]], 보정[키], 0)), "")</f>
        <v/>
      </c>
      <c r="Q256" s="29">
        <f>IF(예실[[#This Row],[보정값]]&lt;&gt;"", 예실[[#This Row],[보정값]], IF(예실[[#This Row],[실적]]="", "", 예실[[#This Row],[실적]]))</f>
        <v>102483000</v>
      </c>
    </row>
    <row r="257" spans="1:17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 s="5">
        <v>112000000</v>
      </c>
      <c r="H257" s="5">
        <v>105167000</v>
      </c>
      <c r="I257" t="s">
        <v>51</v>
      </c>
      <c r="J257" t="s">
        <v>52</v>
      </c>
      <c r="K257">
        <f>COUNTIFS(예실[계정코드], 예실[[#This Row],[계정코드]], 예실[월], 예실[[#This Row],[월]])</f>
        <v>1</v>
      </c>
      <c r="L257">
        <f>AVERAGEIFS(예실[실적], 예실[계정코드], 예실[[#This Row],[계정코드]])</f>
        <v>114062523.80952381</v>
      </c>
      <c r="M257" s="7">
        <f>IF(ISNUMBER(예실[[#This Row],[실적]]), 예실[[#This Row],[실적]]/예실[[#This Row],[계정평균]], "")</f>
        <v>0.92201186233281418</v>
      </c>
      <c r="N257" s="7" t="str">
        <f>IF(예실[[#This Row],[평균대비배수]]="", "", IF(예실[[#This Row],[평균대비배수]]&gt;=튀는값배수기준, "원천확인", ""))</f>
        <v/>
      </c>
      <c r="O257" s="7" t="str">
        <f>예실[[#This Row],[계정코드]]&amp;"|"&amp;TEXT(예실[[#This Row],[월]], "yyyy-mm")</f>
        <v>6170|2025-04</v>
      </c>
      <c r="P257" s="29" t="str">
        <f>IFERROR(INDEX(보정[보정 값], MATCH(예실[[#This Row],[키]], 보정[키], 0)), "")</f>
        <v/>
      </c>
      <c r="Q257" s="29">
        <f>IF(예실[[#This Row],[보정값]]&lt;&gt;"", 예실[[#This Row],[보정값]], IF(예실[[#This Row],[실적]]="", "", 예실[[#This Row],[실적]]))</f>
        <v>105167000</v>
      </c>
    </row>
    <row r="258" spans="1:17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 s="5">
        <v>112000000</v>
      </c>
      <c r="H258" s="5">
        <v>103530000</v>
      </c>
      <c r="I258" t="s">
        <v>51</v>
      </c>
      <c r="J258" t="s">
        <v>52</v>
      </c>
      <c r="K258">
        <f>COUNTIFS(예실[계정코드], 예실[[#This Row],[계정코드]], 예실[월], 예실[[#This Row],[월]])</f>
        <v>1</v>
      </c>
      <c r="L258">
        <f>AVERAGEIFS(예실[실적], 예실[계정코드], 예실[[#This Row],[계정코드]])</f>
        <v>114062523.80952381</v>
      </c>
      <c r="M258" s="7">
        <f>IF(ISNUMBER(예실[[#This Row],[실적]]), 예실[[#This Row],[실적]]/예실[[#This Row],[계정평균]], "")</f>
        <v>0.90766008450670121</v>
      </c>
      <c r="N258" s="7" t="str">
        <f>IF(예실[[#This Row],[평균대비배수]]="", "", IF(예실[[#This Row],[평균대비배수]]&gt;=튀는값배수기준, "원천확인", ""))</f>
        <v/>
      </c>
      <c r="O258" s="7" t="str">
        <f>예실[[#This Row],[계정코드]]&amp;"|"&amp;TEXT(예실[[#This Row],[월]], "yyyy-mm")</f>
        <v>6170|2025-05</v>
      </c>
      <c r="P258" s="29" t="str">
        <f>IFERROR(INDEX(보정[보정 값], MATCH(예실[[#This Row],[키]], 보정[키], 0)), "")</f>
        <v/>
      </c>
      <c r="Q258" s="29">
        <f>IF(예실[[#This Row],[보정값]]&lt;&gt;"", 예실[[#This Row],[보정값]], IF(예실[[#This Row],[실적]]="", "", 예실[[#This Row],[실적]]))</f>
        <v>103530000</v>
      </c>
    </row>
    <row r="259" spans="1:17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 s="5">
        <v>112000000</v>
      </c>
      <c r="H259" s="5">
        <v>102425000</v>
      </c>
      <c r="I259" t="s">
        <v>51</v>
      </c>
      <c r="J259" t="s">
        <v>52</v>
      </c>
      <c r="K259">
        <f>COUNTIFS(예실[계정코드], 예실[[#This Row],[계정코드]], 예실[월], 예실[[#This Row],[월]])</f>
        <v>1</v>
      </c>
      <c r="L259">
        <f>AVERAGEIFS(예실[실적], 예실[계정코드], 예실[[#This Row],[계정코드]])</f>
        <v>114062523.80952381</v>
      </c>
      <c r="M259" s="7">
        <f>IF(ISNUMBER(예실[[#This Row],[실적]]), 예실[[#This Row],[실적]]/예실[[#This Row],[계정평균]], "")</f>
        <v>0.89797241529603855</v>
      </c>
      <c r="N259" s="7" t="str">
        <f>IF(예실[[#This Row],[평균대비배수]]="", "", IF(예실[[#This Row],[평균대비배수]]&gt;=튀는값배수기준, "원천확인", ""))</f>
        <v/>
      </c>
      <c r="O259" s="7" t="str">
        <f>예실[[#This Row],[계정코드]]&amp;"|"&amp;TEXT(예실[[#This Row],[월]], "yyyy-mm")</f>
        <v>6170|2025-06</v>
      </c>
      <c r="P259" s="29" t="str">
        <f>IFERROR(INDEX(보정[보정 값], MATCH(예실[[#This Row],[키]], 보정[키], 0)), "")</f>
        <v/>
      </c>
      <c r="Q259" s="29">
        <f>IF(예실[[#This Row],[보정값]]&lt;&gt;"", 예실[[#This Row],[보정값]], IF(예실[[#This Row],[실적]]="", "", 예실[[#This Row],[실적]]))</f>
        <v>102425000</v>
      </c>
    </row>
    <row r="260" spans="1:17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 s="5">
        <v>112000000</v>
      </c>
      <c r="H260" s="5">
        <v>103040000</v>
      </c>
      <c r="I260" t="s">
        <v>51</v>
      </c>
      <c r="J260" t="s">
        <v>52</v>
      </c>
      <c r="K260">
        <f>COUNTIFS(예실[계정코드], 예실[[#This Row],[계정코드]], 예실[월], 예실[[#This Row],[월]])</f>
        <v>1</v>
      </c>
      <c r="L260">
        <f>AVERAGEIFS(예실[실적], 예실[계정코드], 예실[[#This Row],[계정코드]])</f>
        <v>114062523.80952381</v>
      </c>
      <c r="M260" s="7">
        <f>IF(ISNUMBER(예실[[#This Row],[실적]]), 예실[[#This Row],[실적]]/예실[[#This Row],[계정평균]], "")</f>
        <v>0.90336419499247078</v>
      </c>
      <c r="N260" s="7" t="str">
        <f>IF(예실[[#This Row],[평균대비배수]]="", "", IF(예실[[#This Row],[평균대비배수]]&gt;=튀는값배수기준, "원천확인", ""))</f>
        <v/>
      </c>
      <c r="O260" s="7" t="str">
        <f>예실[[#This Row],[계정코드]]&amp;"|"&amp;TEXT(예실[[#This Row],[월]], "yyyy-mm")</f>
        <v>6170|2025-07</v>
      </c>
      <c r="P260" s="29" t="str">
        <f>IFERROR(INDEX(보정[보정 값], MATCH(예실[[#This Row],[키]], 보정[키], 0)), "")</f>
        <v/>
      </c>
      <c r="Q260" s="29">
        <f>IF(예실[[#This Row],[보정값]]&lt;&gt;"", 예실[[#This Row],[보정값]], IF(예실[[#This Row],[실적]]="", "", 예실[[#This Row],[실적]]))</f>
        <v>103040000</v>
      </c>
    </row>
    <row r="261" spans="1:17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 s="5">
        <v>112000000</v>
      </c>
      <c r="H261" s="5">
        <v>105151000</v>
      </c>
      <c r="I261" t="s">
        <v>51</v>
      </c>
      <c r="J261" t="s">
        <v>52</v>
      </c>
      <c r="K261">
        <f>COUNTIFS(예실[계정코드], 예실[[#This Row],[계정코드]], 예실[월], 예실[[#This Row],[월]])</f>
        <v>1</v>
      </c>
      <c r="L261">
        <f>AVERAGEIFS(예실[실적], 예실[계정코드], 예실[[#This Row],[계정코드]])</f>
        <v>114062523.80952381</v>
      </c>
      <c r="M261" s="7">
        <f>IF(ISNUMBER(예실[[#This Row],[실적]]), 예실[[#This Row],[실적]]/예실[[#This Row],[계정평균]], "")</f>
        <v>0.92187158838949235</v>
      </c>
      <c r="N261" s="7" t="str">
        <f>IF(예실[[#This Row],[평균대비배수]]="", "", IF(예실[[#This Row],[평균대비배수]]&gt;=튀는값배수기준, "원천확인", ""))</f>
        <v/>
      </c>
      <c r="O261" s="7" t="str">
        <f>예실[[#This Row],[계정코드]]&amp;"|"&amp;TEXT(예실[[#This Row],[월]], "yyyy-mm")</f>
        <v>6170|2025-08</v>
      </c>
      <c r="P261" s="29" t="str">
        <f>IFERROR(INDEX(보정[보정 값], MATCH(예실[[#This Row],[키]], 보정[키], 0)), "")</f>
        <v/>
      </c>
      <c r="Q261" s="29">
        <f>IF(예실[[#This Row],[보정값]]&lt;&gt;"", 예실[[#This Row],[보정값]], IF(예실[[#This Row],[실적]]="", "", 예실[[#This Row],[실적]]))</f>
        <v>105151000</v>
      </c>
    </row>
    <row r="262" spans="1:17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 s="5">
        <v>112000000</v>
      </c>
      <c r="H262" s="5">
        <v>103209000</v>
      </c>
      <c r="I262" t="s">
        <v>51</v>
      </c>
      <c r="J262" t="s">
        <v>52</v>
      </c>
      <c r="K262">
        <f>COUNTIFS(예실[계정코드], 예실[[#This Row],[계정코드]], 예실[월], 예실[[#This Row],[월]])</f>
        <v>1</v>
      </c>
      <c r="L262">
        <f>AVERAGEIFS(예실[실적], 예실[계정코드], 예실[[#This Row],[계정코드]])</f>
        <v>114062523.80952381</v>
      </c>
      <c r="M262" s="7">
        <f>IF(ISNUMBER(예실[[#This Row],[실적]]), 예실[[#This Row],[실적]]/예실[[#This Row],[계정평균]], "")</f>
        <v>0.9048458385188074</v>
      </c>
      <c r="N262" s="7" t="str">
        <f>IF(예실[[#This Row],[평균대비배수]]="", "", IF(예실[[#This Row],[평균대비배수]]&gt;=튀는값배수기준, "원천확인", ""))</f>
        <v/>
      </c>
      <c r="O262" s="7" t="str">
        <f>예실[[#This Row],[계정코드]]&amp;"|"&amp;TEXT(예실[[#This Row],[월]], "yyyy-mm")</f>
        <v>6170|2025-09</v>
      </c>
      <c r="P262" s="29" t="str">
        <f>IFERROR(INDEX(보정[보정 값], MATCH(예실[[#This Row],[키]], 보정[키], 0)), "")</f>
        <v/>
      </c>
      <c r="Q262" s="29">
        <f>IF(예실[[#This Row],[보정값]]&lt;&gt;"", 예실[[#This Row],[보정값]], IF(예실[[#This Row],[실적]]="", "", 예실[[#This Row],[실적]]))</f>
        <v>103209000</v>
      </c>
    </row>
    <row r="263" spans="1:17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 s="5">
        <v>112000000</v>
      </c>
      <c r="H263" s="5">
        <v>102623000</v>
      </c>
      <c r="I263" t="s">
        <v>51</v>
      </c>
      <c r="J263" t="s">
        <v>52</v>
      </c>
      <c r="K263">
        <f>COUNTIFS(예실[계정코드], 예실[[#This Row],[계정코드]], 예실[월], 예실[[#This Row],[월]])</f>
        <v>1</v>
      </c>
      <c r="L263">
        <f>AVERAGEIFS(예실[실적], 예실[계정코드], 예실[[#This Row],[계정코드]])</f>
        <v>114062523.80952381</v>
      </c>
      <c r="M263" s="7">
        <f>IF(ISNUMBER(예실[[#This Row],[실적]]), 예실[[#This Row],[실적]]/예실[[#This Row],[계정평균]], "")</f>
        <v>0.89970830534464596</v>
      </c>
      <c r="N263" s="7" t="str">
        <f>IF(예실[[#This Row],[평균대비배수]]="", "", IF(예실[[#This Row],[평균대비배수]]&gt;=튀는값배수기준, "원천확인", ""))</f>
        <v/>
      </c>
      <c r="O263" s="7" t="str">
        <f>예실[[#This Row],[계정코드]]&amp;"|"&amp;TEXT(예실[[#This Row],[월]], "yyyy-mm")</f>
        <v>6170|2025-10</v>
      </c>
      <c r="P263" s="29" t="str">
        <f>IFERROR(INDEX(보정[보정 값], MATCH(예실[[#This Row],[키]], 보정[키], 0)), "")</f>
        <v/>
      </c>
      <c r="Q263" s="29">
        <f>IF(예실[[#This Row],[보정값]]&lt;&gt;"", 예실[[#This Row],[보정값]], IF(예실[[#This Row],[실적]]="", "", 예실[[#This Row],[실적]]))</f>
        <v>102623000</v>
      </c>
    </row>
    <row r="264" spans="1:17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 s="5">
        <v>112000000</v>
      </c>
      <c r="H264" s="5">
        <v>105288000</v>
      </c>
      <c r="I264" t="s">
        <v>51</v>
      </c>
      <c r="J264" t="s">
        <v>52</v>
      </c>
      <c r="K264">
        <f>COUNTIFS(예실[계정코드], 예실[[#This Row],[계정코드]], 예실[월], 예실[[#This Row],[월]])</f>
        <v>1</v>
      </c>
      <c r="L264">
        <f>AVERAGEIFS(예실[실적], 예실[계정코드], 예실[[#This Row],[계정코드]])</f>
        <v>114062523.80952381</v>
      </c>
      <c r="M264" s="7">
        <f>IF(ISNUMBER(예실[[#This Row],[실적]]), 예실[[#This Row],[실적]]/예실[[#This Row],[계정평균]], "")</f>
        <v>0.92307268402918541</v>
      </c>
      <c r="N264" s="7" t="str">
        <f>IF(예실[[#This Row],[평균대비배수]]="", "", IF(예실[[#This Row],[평균대비배수]]&gt;=튀는값배수기준, "원천확인", ""))</f>
        <v/>
      </c>
      <c r="O264" s="7" t="str">
        <f>예실[[#This Row],[계정코드]]&amp;"|"&amp;TEXT(예실[[#This Row],[월]], "yyyy-mm")</f>
        <v>6170|2025-11</v>
      </c>
      <c r="P264" s="29" t="str">
        <f>IFERROR(INDEX(보정[보정 값], MATCH(예실[[#This Row],[키]], 보정[키], 0)), "")</f>
        <v/>
      </c>
      <c r="Q264" s="29">
        <f>IF(예실[[#This Row],[보정값]]&lt;&gt;"", 예실[[#This Row],[보정값]], IF(예실[[#This Row],[실적]]="", "", 예실[[#This Row],[실적]]))</f>
        <v>105288000</v>
      </c>
    </row>
    <row r="265" spans="1:17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 s="5">
        <v>112000000</v>
      </c>
      <c r="H265" s="5">
        <v>105150000</v>
      </c>
      <c r="I265" t="s">
        <v>51</v>
      </c>
      <c r="J265" t="s">
        <v>52</v>
      </c>
      <c r="K265">
        <f>COUNTIFS(예실[계정코드], 예실[[#This Row],[계정코드]], 예실[월], 예실[[#This Row],[월]])</f>
        <v>1</v>
      </c>
      <c r="L265">
        <f>AVERAGEIFS(예실[실적], 예실[계정코드], 예실[[#This Row],[계정코드]])</f>
        <v>114062523.80952381</v>
      </c>
      <c r="M265" s="7">
        <f>IF(ISNUMBER(예실[[#This Row],[실적]]), 예실[[#This Row],[실적]]/예실[[#This Row],[계정평균]], "")</f>
        <v>0.92186282126803476</v>
      </c>
      <c r="N265" s="7" t="str">
        <f>IF(예실[[#This Row],[평균대비배수]]="", "", IF(예실[[#This Row],[평균대비배수]]&gt;=튀는값배수기준, "원천확인", ""))</f>
        <v/>
      </c>
      <c r="O265" s="7" t="str">
        <f>예실[[#This Row],[계정코드]]&amp;"|"&amp;TEXT(예실[[#This Row],[월]], "yyyy-mm")</f>
        <v>6170|2025-12</v>
      </c>
      <c r="P265" s="29" t="str">
        <f>IFERROR(INDEX(보정[보정 값], MATCH(예실[[#This Row],[키]], 보정[키], 0)), "")</f>
        <v/>
      </c>
      <c r="Q265" s="29">
        <f>IF(예실[[#This Row],[보정값]]&lt;&gt;"", 예실[[#This Row],[보정값]], IF(예실[[#This Row],[실적]]="", "", 예실[[#This Row],[실적]]))</f>
        <v>105150000</v>
      </c>
    </row>
    <row r="266" spans="1:17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 s="5">
        <v>120000000</v>
      </c>
      <c r="H266" s="5">
        <v>118872000</v>
      </c>
      <c r="I266" t="s">
        <v>51</v>
      </c>
      <c r="J266" t="s">
        <v>52</v>
      </c>
      <c r="K266">
        <f>COUNTIFS(예실[계정코드], 예실[[#This Row],[계정코드]], 예실[월], 예실[[#This Row],[월]])</f>
        <v>1</v>
      </c>
      <c r="L266">
        <f>AVERAGEIFS(예실[실적], 예실[계정코드], 예실[[#This Row],[계정코드]])</f>
        <v>114062523.80952381</v>
      </c>
      <c r="M266" s="7">
        <f>IF(ISNUMBER(예실[[#This Row],[실적]]), 예실[[#This Row],[실적]]/예실[[#This Row],[계정평균]], "")</f>
        <v>1.042165261909404</v>
      </c>
      <c r="N266" s="7" t="str">
        <f>IF(예실[[#This Row],[평균대비배수]]="", "", IF(예실[[#This Row],[평균대비배수]]&gt;=튀는값배수기준, "원천확인", ""))</f>
        <v/>
      </c>
      <c r="O266" s="7" t="str">
        <f>예실[[#This Row],[계정코드]]&amp;"|"&amp;TEXT(예실[[#This Row],[월]], "yyyy-mm")</f>
        <v>6170|2026-01</v>
      </c>
      <c r="P266" s="29" t="str">
        <f>IFERROR(INDEX(보정[보정 값], MATCH(예실[[#This Row],[키]], 보정[키], 0)), "")</f>
        <v/>
      </c>
      <c r="Q266" s="29">
        <f>IF(예실[[#This Row],[보정값]]&lt;&gt;"", 예실[[#This Row],[보정값]], IF(예실[[#This Row],[실적]]="", "", 예실[[#This Row],[실적]]))</f>
        <v>118872000</v>
      </c>
    </row>
    <row r="267" spans="1:17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 s="5">
        <v>120000000</v>
      </c>
      <c r="H267" s="5">
        <v>121687000</v>
      </c>
      <c r="I267" t="s">
        <v>51</v>
      </c>
      <c r="J267" t="s">
        <v>52</v>
      </c>
      <c r="K267">
        <f>COUNTIFS(예실[계정코드], 예실[[#This Row],[계정코드]], 예실[월], 예실[[#This Row],[월]])</f>
        <v>1</v>
      </c>
      <c r="L267">
        <f>AVERAGEIFS(예실[실적], 예실[계정코드], 예실[[#This Row],[계정코드]])</f>
        <v>114062523.80952381</v>
      </c>
      <c r="M267" s="7">
        <f>IF(ISNUMBER(예실[[#This Row],[실적]]), 예실[[#This Row],[실적]]/예실[[#This Row],[계정평균]], "")</f>
        <v>1.0668447088125852</v>
      </c>
      <c r="N267" s="7" t="str">
        <f>IF(예실[[#This Row],[평균대비배수]]="", "", IF(예실[[#This Row],[평균대비배수]]&gt;=튀는값배수기준, "원천확인", ""))</f>
        <v/>
      </c>
      <c r="O267" s="7" t="str">
        <f>예실[[#This Row],[계정코드]]&amp;"|"&amp;TEXT(예실[[#This Row],[월]], "yyyy-mm")</f>
        <v>6170|2026-02</v>
      </c>
      <c r="P267" s="29" t="str">
        <f>IFERROR(INDEX(보정[보정 값], MATCH(예실[[#This Row],[키]], 보정[키], 0)), "")</f>
        <v/>
      </c>
      <c r="Q267" s="29">
        <f>IF(예실[[#This Row],[보정값]]&lt;&gt;"", 예실[[#This Row],[보정값]], IF(예실[[#This Row],[실적]]="", "", 예실[[#This Row],[실적]]))</f>
        <v>121687000</v>
      </c>
    </row>
    <row r="268" spans="1:17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 s="5">
        <v>120000000</v>
      </c>
      <c r="H268" s="5">
        <v>119094000</v>
      </c>
      <c r="I268" t="s">
        <v>51</v>
      </c>
      <c r="J268" t="s">
        <v>52</v>
      </c>
      <c r="K268">
        <f>COUNTIFS(예실[계정코드], 예실[[#This Row],[계정코드]], 예실[월], 예실[[#This Row],[월]])</f>
        <v>1</v>
      </c>
      <c r="L268">
        <f>AVERAGEIFS(예실[실적], 예실[계정코드], 예실[[#This Row],[계정코드]])</f>
        <v>114062523.80952381</v>
      </c>
      <c r="M268" s="7">
        <f>IF(ISNUMBER(예실[[#This Row],[실적]]), 예실[[#This Row],[실적]]/예실[[#This Row],[계정평균]], "")</f>
        <v>1.044111562872994</v>
      </c>
      <c r="N268" s="7" t="str">
        <f>IF(예실[[#This Row],[평균대비배수]]="", "", IF(예실[[#This Row],[평균대비배수]]&gt;=튀는값배수기준, "원천확인", ""))</f>
        <v/>
      </c>
      <c r="O268" s="7" t="str">
        <f>예실[[#This Row],[계정코드]]&amp;"|"&amp;TEXT(예실[[#This Row],[월]], "yyyy-mm")</f>
        <v>6170|2026-03</v>
      </c>
      <c r="P268" s="29" t="str">
        <f>IFERROR(INDEX(보정[보정 값], MATCH(예실[[#This Row],[키]], 보정[키], 0)), "")</f>
        <v/>
      </c>
      <c r="Q268" s="29">
        <f>IF(예실[[#This Row],[보정값]]&lt;&gt;"", 예실[[#This Row],[보정값]], IF(예실[[#This Row],[실적]]="", "", 예실[[#This Row],[실적]]))</f>
        <v>119094000</v>
      </c>
    </row>
    <row r="269" spans="1:17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 s="5">
        <v>120000000</v>
      </c>
      <c r="H269" s="5">
        <v>121629000</v>
      </c>
      <c r="I269" t="s">
        <v>51</v>
      </c>
      <c r="J269" t="s">
        <v>52</v>
      </c>
      <c r="K269">
        <f>COUNTIFS(예실[계정코드], 예실[[#This Row],[계정코드]], 예실[월], 예실[[#This Row],[월]])</f>
        <v>1</v>
      </c>
      <c r="L269">
        <f>AVERAGEIFS(예실[실적], 예실[계정코드], 예실[[#This Row],[계정코드]])</f>
        <v>114062523.80952381</v>
      </c>
      <c r="M269" s="7">
        <f>IF(ISNUMBER(예실[[#This Row],[실적]]), 예실[[#This Row],[실적]]/예실[[#This Row],[계정평균]], "")</f>
        <v>1.0663362157680436</v>
      </c>
      <c r="N269" s="7" t="str">
        <f>IF(예실[[#This Row],[평균대비배수]]="", "", IF(예실[[#This Row],[평균대비배수]]&gt;=튀는값배수기준, "원천확인", ""))</f>
        <v/>
      </c>
      <c r="O269" s="7" t="str">
        <f>예실[[#This Row],[계정코드]]&amp;"|"&amp;TEXT(예실[[#This Row],[월]], "yyyy-mm")</f>
        <v>6170|2026-04</v>
      </c>
      <c r="P269" s="29" t="str">
        <f>IFERROR(INDEX(보정[보정 값], MATCH(예실[[#This Row],[키]], 보정[키], 0)), "")</f>
        <v/>
      </c>
      <c r="Q269" s="29">
        <f>IF(예실[[#This Row],[보정값]]&lt;&gt;"", 예실[[#This Row],[보정값]], IF(예실[[#This Row],[실적]]="", "", 예실[[#This Row],[실적]]))</f>
        <v>121629000</v>
      </c>
    </row>
    <row r="270" spans="1:17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 s="5">
        <v>120000000</v>
      </c>
      <c r="H270" s="5">
        <v>119528000</v>
      </c>
      <c r="I270" t="s">
        <v>51</v>
      </c>
      <c r="J270" t="s">
        <v>52</v>
      </c>
      <c r="K270">
        <f>COUNTIFS(예실[계정코드], 예실[[#This Row],[계정코드]], 예실[월], 예실[[#This Row],[월]])</f>
        <v>1</v>
      </c>
      <c r="L270">
        <f>AVERAGEIFS(예실[실적], 예실[계정코드], 예실[[#This Row],[계정코드]])</f>
        <v>114062523.80952381</v>
      </c>
      <c r="M270" s="7">
        <f>IF(ISNUMBER(예실[[#This Row],[실적]]), 예실[[#This Row],[실적]]/예실[[#This Row],[계정평균]], "")</f>
        <v>1.0479164935855982</v>
      </c>
      <c r="N270" s="7" t="str">
        <f>IF(예실[[#This Row],[평균대비배수]]="", "", IF(예실[[#This Row],[평균대비배수]]&gt;=튀는값배수기준, "원천확인", ""))</f>
        <v/>
      </c>
      <c r="O270" s="7" t="str">
        <f>예실[[#This Row],[계정코드]]&amp;"|"&amp;TEXT(예실[[#This Row],[월]], "yyyy-mm")</f>
        <v>6170|2026-05</v>
      </c>
      <c r="P270" s="29" t="str">
        <f>IFERROR(INDEX(보정[보정 값], MATCH(예실[[#This Row],[키]], 보정[키], 0)), "")</f>
        <v/>
      </c>
      <c r="Q270" s="29">
        <f>IF(예실[[#This Row],[보정값]]&lt;&gt;"", 예실[[#This Row],[보정값]], IF(예실[[#This Row],[실적]]="", "", 예실[[#This Row],[실적]]))</f>
        <v>119528000</v>
      </c>
    </row>
    <row r="271" spans="1:17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 s="5">
        <v>120000000</v>
      </c>
      <c r="H271" s="5">
        <v>119068000</v>
      </c>
      <c r="I271" t="s">
        <v>51</v>
      </c>
      <c r="J271" t="s">
        <v>52</v>
      </c>
      <c r="K271">
        <f>COUNTIFS(예실[계정코드], 예실[[#This Row],[계정코드]], 예실[월], 예실[[#This Row],[월]])</f>
        <v>1</v>
      </c>
      <c r="L271">
        <f>AVERAGEIFS(예실[실적], 예실[계정코드], 예실[[#This Row],[계정코드]])</f>
        <v>114062523.80952381</v>
      </c>
      <c r="M271" s="7">
        <f>IF(ISNUMBER(예실[[#This Row],[실적]]), 예실[[#This Row],[실적]]/예실[[#This Row],[계정평균]], "")</f>
        <v>1.0438836177150961</v>
      </c>
      <c r="N271" s="7" t="str">
        <f>IF(예실[[#This Row],[평균대비배수]]="", "", IF(예실[[#This Row],[평균대비배수]]&gt;=튀는값배수기준, "원천확인", ""))</f>
        <v/>
      </c>
      <c r="O271" s="7" t="str">
        <f>예실[[#This Row],[계정코드]]&amp;"|"&amp;TEXT(예실[[#This Row],[월]], "yyyy-mm")</f>
        <v>6170|2026-06</v>
      </c>
      <c r="P271" s="29" t="str">
        <f>IFERROR(INDEX(보정[보정 값], MATCH(예실[[#This Row],[키]], 보정[키], 0)), "")</f>
        <v/>
      </c>
      <c r="Q271" s="29">
        <f>IF(예실[[#This Row],[보정값]]&lt;&gt;"", 예실[[#This Row],[보정값]], IF(예실[[#This Row],[실적]]="", "", 예실[[#This Row],[실적]]))</f>
        <v>119068000</v>
      </c>
    </row>
    <row r="272" spans="1:17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 s="5">
        <v>120000000</v>
      </c>
      <c r="H272" s="5">
        <v>136881000</v>
      </c>
      <c r="I272" t="s">
        <v>51</v>
      </c>
      <c r="J272" t="s">
        <v>52</v>
      </c>
      <c r="K272">
        <f>COUNTIFS(예실[계정코드], 예실[[#This Row],[계정코드]], 예실[월], 예실[[#This Row],[월]])</f>
        <v>1</v>
      </c>
      <c r="L272">
        <f>AVERAGEIFS(예실[실적], 예실[계정코드], 예실[[#This Row],[계정코드]])</f>
        <v>114062523.80952381</v>
      </c>
      <c r="M272" s="7">
        <f>IF(ISNUMBER(예실[[#This Row],[실적]]), 예실[[#This Row],[실적]]/예실[[#This Row],[계정평균]], "")</f>
        <v>1.2000523522395612</v>
      </c>
      <c r="N272" s="7" t="str">
        <f>IF(예실[[#This Row],[평균대비배수]]="", "", IF(예실[[#This Row],[평균대비배수]]&gt;=튀는값배수기준, "원천확인", ""))</f>
        <v/>
      </c>
      <c r="O272" s="7" t="str">
        <f>예실[[#This Row],[계정코드]]&amp;"|"&amp;TEXT(예실[[#This Row],[월]], "yyyy-mm")</f>
        <v>6170|2026-07</v>
      </c>
      <c r="P272" s="29" t="str">
        <f>IFERROR(INDEX(보정[보정 값], MATCH(예실[[#This Row],[키]], 보정[키], 0)), "")</f>
        <v/>
      </c>
      <c r="Q272" s="29">
        <f>IF(예실[[#This Row],[보정값]]&lt;&gt;"", 예실[[#This Row],[보정값]], IF(예실[[#This Row],[실적]]="", "", 예실[[#This Row],[실적]]))</f>
        <v>136881000</v>
      </c>
    </row>
    <row r="273" spans="1:17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 s="5">
        <v>120000000</v>
      </c>
      <c r="H273" s="5">
        <v>143075000</v>
      </c>
      <c r="I273" t="s">
        <v>51</v>
      </c>
      <c r="J273" t="s">
        <v>52</v>
      </c>
      <c r="K273">
        <f>COUNTIFS(예실[계정코드], 예실[[#This Row],[계정코드]], 예실[월], 예실[[#This Row],[월]])</f>
        <v>1</v>
      </c>
      <c r="L273">
        <f>AVERAGEIFS(예실[실적], 예실[계정코드], 예실[[#This Row],[계정코드]])</f>
        <v>114062523.80952381</v>
      </c>
      <c r="M273" s="7">
        <f>IF(ISNUMBER(예실[[#This Row],[실적]]), 예실[[#This Row],[실적]]/예실[[#This Row],[계정평균]], "")</f>
        <v>1.2543559025480178</v>
      </c>
      <c r="N273" s="7" t="str">
        <f>IF(예실[[#This Row],[평균대비배수]]="", "", IF(예실[[#This Row],[평균대비배수]]&gt;=튀는값배수기준, "원천확인", ""))</f>
        <v/>
      </c>
      <c r="O273" s="7" t="str">
        <f>예실[[#This Row],[계정코드]]&amp;"|"&amp;TEXT(예실[[#This Row],[월]], "yyyy-mm")</f>
        <v>6170|2026-08</v>
      </c>
      <c r="P273" s="29" t="str">
        <f>IFERROR(INDEX(보정[보정 값], MATCH(예실[[#This Row],[키]], 보정[키], 0)), "")</f>
        <v/>
      </c>
      <c r="Q273" s="29">
        <f>IF(예실[[#This Row],[보정값]]&lt;&gt;"", 예실[[#This Row],[보정값]], IF(예실[[#This Row],[실적]]="", "", 예실[[#This Row],[실적]]))</f>
        <v>143075000</v>
      </c>
    </row>
    <row r="274" spans="1:17">
      <c r="A274" t="s">
        <v>63</v>
      </c>
      <c r="B274" t="s">
        <v>64</v>
      </c>
      <c r="C274" s="6">
        <v>46266</v>
      </c>
      <c r="D274">
        <v>2026</v>
      </c>
      <c r="E274">
        <v>9</v>
      </c>
      <c r="F274">
        <v>3</v>
      </c>
      <c r="G274" s="5">
        <v>120000000</v>
      </c>
      <c r="H274" s="5">
        <v>149802000</v>
      </c>
      <c r="I274" t="s">
        <v>51</v>
      </c>
      <c r="J274" t="s">
        <v>52</v>
      </c>
      <c r="K274">
        <f>COUNTIFS(예실[계정코드], 예실[[#This Row],[계정코드]], 예실[월], 예실[[#This Row],[월]])</f>
        <v>1</v>
      </c>
      <c r="L274">
        <f>AVERAGEIFS(예실[실적], 예실[계정코드], 예실[[#This Row],[계정코드]])</f>
        <v>114062523.80952381</v>
      </c>
      <c r="M274" s="7">
        <f>IF(ISNUMBER(예실[[#This Row],[실적]]), 예실[[#This Row],[실적]]/예실[[#This Row],[계정평균]], "")</f>
        <v>1.3133323285933822</v>
      </c>
      <c r="N274" s="7" t="str">
        <f>IF(예실[[#This Row],[평균대비배수]]="", "", IF(예실[[#This Row],[평균대비배수]]&gt;=튀는값배수기준, "원천확인", ""))</f>
        <v/>
      </c>
      <c r="O274" s="7" t="str">
        <f>예실[[#This Row],[계정코드]]&amp;"|"&amp;TEXT(예실[[#This Row],[월]], "yyyy-mm")</f>
        <v>6170|2026-09</v>
      </c>
      <c r="P274" s="29" t="str">
        <f>IFERROR(INDEX(보정[보정 값], MATCH(예실[[#This Row],[키]], 보정[키], 0)), "")</f>
        <v/>
      </c>
      <c r="Q274" s="29">
        <f>IF(예실[[#This Row],[보정값]]&lt;&gt;"", 예실[[#This Row],[보정값]], IF(예실[[#This Row],[실적]]="", "", 예실[[#This Row],[실적]]))</f>
        <v>149802000</v>
      </c>
    </row>
    <row r="275" spans="1:17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 s="5">
        <v>85000000</v>
      </c>
      <c r="H275" s="5">
        <v>83629000</v>
      </c>
      <c r="I275" t="s">
        <v>51</v>
      </c>
      <c r="J275" t="s">
        <v>35</v>
      </c>
      <c r="K275">
        <f>COUNTIFS(예실[계정코드], 예실[[#This Row],[계정코드]], 예실[월], 예실[[#This Row],[월]])</f>
        <v>1</v>
      </c>
      <c r="L275">
        <f>AVERAGEIFS(예실[실적], 예실[계정코드], 예실[[#This Row],[계정코드]])</f>
        <v>85720571.428571433</v>
      </c>
      <c r="M275" s="7">
        <f>IF(ISNUMBER(예실[[#This Row],[실적]]), 예실[[#This Row],[실적]]/예실[[#This Row],[계정평균]], "")</f>
        <v>0.97560012265767171</v>
      </c>
      <c r="N275" s="7" t="str">
        <f>IF(예실[[#This Row],[평균대비배수]]="", "", IF(예실[[#This Row],[평균대비배수]]&gt;=튀는값배수기준, "원천확인", ""))</f>
        <v/>
      </c>
      <c r="O275" s="7" t="str">
        <f>예실[[#This Row],[계정코드]]&amp;"|"&amp;TEXT(예실[[#This Row],[월]], "yyyy-mm")</f>
        <v>6180|2025-01</v>
      </c>
      <c r="P275" s="29" t="str">
        <f>IFERROR(INDEX(보정[보정 값], MATCH(예실[[#This Row],[키]], 보정[키], 0)), "")</f>
        <v/>
      </c>
      <c r="Q275" s="29">
        <f>IF(예실[[#This Row],[보정값]]&lt;&gt;"", 예실[[#This Row],[보정값]], IF(예실[[#This Row],[실적]]="", "", 예실[[#This Row],[실적]]))</f>
        <v>83629000</v>
      </c>
    </row>
    <row r="276" spans="1:17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 s="5">
        <v>85000000</v>
      </c>
      <c r="H276" s="5">
        <v>82108000</v>
      </c>
      <c r="I276" t="s">
        <v>51</v>
      </c>
      <c r="J276" t="s">
        <v>35</v>
      </c>
      <c r="K276">
        <f>COUNTIFS(예실[계정코드], 예실[[#This Row],[계정코드]], 예실[월], 예실[[#This Row],[월]])</f>
        <v>1</v>
      </c>
      <c r="L276">
        <f>AVERAGEIFS(예실[실적], 예실[계정코드], 예실[[#This Row],[계정코드]])</f>
        <v>85720571.428571433</v>
      </c>
      <c r="M276" s="7">
        <f>IF(ISNUMBER(예실[[#This Row],[실적]]), 예실[[#This Row],[실적]]/예실[[#This Row],[계정평균]], "")</f>
        <v>0.95785642386225001</v>
      </c>
      <c r="N276" s="7" t="str">
        <f>IF(예실[[#This Row],[평균대비배수]]="", "", IF(예실[[#This Row],[평균대비배수]]&gt;=튀는값배수기준, "원천확인", ""))</f>
        <v/>
      </c>
      <c r="O276" s="7" t="str">
        <f>예실[[#This Row],[계정코드]]&amp;"|"&amp;TEXT(예실[[#This Row],[월]], "yyyy-mm")</f>
        <v>6180|2025-02</v>
      </c>
      <c r="P276" s="29" t="str">
        <f>IFERROR(INDEX(보정[보정 값], MATCH(예실[[#This Row],[키]], 보정[키], 0)), "")</f>
        <v/>
      </c>
      <c r="Q276" s="29">
        <f>IF(예실[[#This Row],[보정값]]&lt;&gt;"", 예실[[#This Row],[보정값]], IF(예실[[#This Row],[실적]]="", "", 예실[[#This Row],[실적]]))</f>
        <v>82108000</v>
      </c>
    </row>
    <row r="277" spans="1:17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 s="5">
        <v>85000000</v>
      </c>
      <c r="H277" s="5">
        <v>81522000</v>
      </c>
      <c r="I277" t="s">
        <v>51</v>
      </c>
      <c r="J277" t="s">
        <v>35</v>
      </c>
      <c r="K277">
        <f>COUNTIFS(예실[계정코드], 예실[[#This Row],[계정코드]], 예실[월], 예실[[#This Row],[월]])</f>
        <v>1</v>
      </c>
      <c r="L277">
        <f>AVERAGEIFS(예실[실적], 예실[계정코드], 예실[[#This Row],[계정코드]])</f>
        <v>85720571.428571433</v>
      </c>
      <c r="M277" s="7">
        <f>IF(ISNUMBER(예실[[#This Row],[실적]]), 예실[[#This Row],[실적]]/예실[[#This Row],[계정평균]], "")</f>
        <v>0.95102025851437555</v>
      </c>
      <c r="N277" s="7" t="str">
        <f>IF(예실[[#This Row],[평균대비배수]]="", "", IF(예실[[#This Row],[평균대비배수]]&gt;=튀는값배수기준, "원천확인", ""))</f>
        <v/>
      </c>
      <c r="O277" s="7" t="str">
        <f>예실[[#This Row],[계정코드]]&amp;"|"&amp;TEXT(예실[[#This Row],[월]], "yyyy-mm")</f>
        <v>6180|2025-03</v>
      </c>
      <c r="P277" s="29" t="str">
        <f>IFERROR(INDEX(보정[보정 값], MATCH(예실[[#This Row],[키]], 보정[키], 0)), "")</f>
        <v/>
      </c>
      <c r="Q277" s="29">
        <f>IF(예실[[#This Row],[보정값]]&lt;&gt;"", 예실[[#This Row],[보정값]], IF(예실[[#This Row],[실적]]="", "", 예실[[#This Row],[실적]]))</f>
        <v>81522000</v>
      </c>
    </row>
    <row r="278" spans="1:17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 s="5">
        <v>85000000</v>
      </c>
      <c r="H278" s="5">
        <v>83375000</v>
      </c>
      <c r="I278" t="s">
        <v>51</v>
      </c>
      <c r="J278" t="s">
        <v>35</v>
      </c>
      <c r="K278">
        <f>COUNTIFS(예실[계정코드], 예실[[#This Row],[계정코드]], 예실[월], 예실[[#This Row],[월]])</f>
        <v>1</v>
      </c>
      <c r="L278">
        <f>AVERAGEIFS(예실[실적], 예실[계정코드], 예실[[#This Row],[계정코드]])</f>
        <v>85720571.428571433</v>
      </c>
      <c r="M278" s="7">
        <f>IF(ISNUMBER(예실[[#This Row],[실적]]), 예실[[#This Row],[실적]]/예실[[#This Row],[계정평균]], "")</f>
        <v>0.97263700661951447</v>
      </c>
      <c r="N278" s="7" t="str">
        <f>IF(예실[[#This Row],[평균대비배수]]="", "", IF(예실[[#This Row],[평균대비배수]]&gt;=튀는값배수기준, "원천확인", ""))</f>
        <v/>
      </c>
      <c r="O278" s="7" t="str">
        <f>예실[[#This Row],[계정코드]]&amp;"|"&amp;TEXT(예실[[#This Row],[월]], "yyyy-mm")</f>
        <v>6180|2025-04</v>
      </c>
      <c r="P278" s="29" t="str">
        <f>IFERROR(INDEX(보정[보정 값], MATCH(예실[[#This Row],[키]], 보정[키], 0)), "")</f>
        <v/>
      </c>
      <c r="Q278" s="29">
        <f>IF(예실[[#This Row],[보정값]]&lt;&gt;"", 예실[[#This Row],[보정값]], IF(예실[[#This Row],[실적]]="", "", 예실[[#This Row],[실적]]))</f>
        <v>83375000</v>
      </c>
    </row>
    <row r="279" spans="1:17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 s="5">
        <v>85000000</v>
      </c>
      <c r="H279" s="5">
        <v>83609000</v>
      </c>
      <c r="I279" t="s">
        <v>51</v>
      </c>
      <c r="J279" t="s">
        <v>35</v>
      </c>
      <c r="K279">
        <f>COUNTIFS(예실[계정코드], 예실[[#This Row],[계정코드]], 예실[월], 예실[[#This Row],[월]])</f>
        <v>1</v>
      </c>
      <c r="L279">
        <f>AVERAGEIFS(예실[실적], 예실[계정코드], 예실[[#This Row],[계정코드]])</f>
        <v>85720571.428571433</v>
      </c>
      <c r="M279" s="7">
        <f>IF(ISNUMBER(예실[[#This Row],[실적]]), 예실[[#This Row],[실적]]/예실[[#This Row],[계정평균]], "")</f>
        <v>0.97536680643419482</v>
      </c>
      <c r="N279" s="7" t="str">
        <f>IF(예실[[#This Row],[평균대비배수]]="", "", IF(예실[[#This Row],[평균대비배수]]&gt;=튀는값배수기준, "원천확인", ""))</f>
        <v/>
      </c>
      <c r="O279" s="7" t="str">
        <f>예실[[#This Row],[계정코드]]&amp;"|"&amp;TEXT(예실[[#This Row],[월]], "yyyy-mm")</f>
        <v>6180|2025-05</v>
      </c>
      <c r="P279" s="29" t="str">
        <f>IFERROR(INDEX(보정[보정 값], MATCH(예실[[#This Row],[키]], 보정[키], 0)), "")</f>
        <v/>
      </c>
      <c r="Q279" s="29">
        <f>IF(예실[[#This Row],[보정값]]&lt;&gt;"", 예실[[#This Row],[보정값]], IF(예실[[#This Row],[실적]]="", "", 예실[[#This Row],[실적]]))</f>
        <v>83609000</v>
      </c>
    </row>
    <row r="280" spans="1:17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 s="5">
        <v>85000000</v>
      </c>
      <c r="H280" s="5">
        <v>83381000</v>
      </c>
      <c r="I280" t="s">
        <v>51</v>
      </c>
      <c r="J280" t="s">
        <v>35</v>
      </c>
      <c r="K280">
        <f>COUNTIFS(예실[계정코드], 예실[[#This Row],[계정코드]], 예실[월], 예실[[#This Row],[월]])</f>
        <v>1</v>
      </c>
      <c r="L280">
        <f>AVERAGEIFS(예실[실적], 예실[계정코드], 예실[[#This Row],[계정코드]])</f>
        <v>85720571.428571433</v>
      </c>
      <c r="M280" s="7">
        <f>IF(ISNUMBER(예실[[#This Row],[실적]]), 예실[[#This Row],[실적]]/예실[[#This Row],[계정평균]], "")</f>
        <v>0.97270700148655764</v>
      </c>
      <c r="N280" s="7" t="str">
        <f>IF(예실[[#This Row],[평균대비배수]]="", "", IF(예실[[#This Row],[평균대비배수]]&gt;=튀는값배수기준, "원천확인", ""))</f>
        <v/>
      </c>
      <c r="O280" s="7" t="str">
        <f>예실[[#This Row],[계정코드]]&amp;"|"&amp;TEXT(예실[[#This Row],[월]], "yyyy-mm")</f>
        <v>6180|2025-06</v>
      </c>
      <c r="P280" s="29" t="str">
        <f>IFERROR(INDEX(보정[보정 값], MATCH(예실[[#This Row],[키]], 보정[키], 0)), "")</f>
        <v/>
      </c>
      <c r="Q280" s="29">
        <f>IF(예실[[#This Row],[보정값]]&lt;&gt;"", 예실[[#This Row],[보정값]], IF(예실[[#This Row],[실적]]="", "", 예실[[#This Row],[실적]]))</f>
        <v>83381000</v>
      </c>
    </row>
    <row r="281" spans="1:17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 s="5">
        <v>85000000</v>
      </c>
      <c r="H281" s="5">
        <v>81796000</v>
      </c>
      <c r="I281" t="s">
        <v>51</v>
      </c>
      <c r="J281" t="s">
        <v>35</v>
      </c>
      <c r="K281">
        <f>COUNTIFS(예실[계정코드], 예실[[#This Row],[계정코드]], 예실[월], 예실[[#This Row],[월]])</f>
        <v>1</v>
      </c>
      <c r="L281">
        <f>AVERAGEIFS(예실[실적], 예실[계정코드], 예실[[#This Row],[계정코드]])</f>
        <v>85720571.428571433</v>
      </c>
      <c r="M281" s="7">
        <f>IF(ISNUMBER(예실[[#This Row],[실적]]), 예실[[#This Row],[실적]]/예실[[#This Row],[계정평균]], "")</f>
        <v>0.95421669077600968</v>
      </c>
      <c r="N281" s="7" t="str">
        <f>IF(예실[[#This Row],[평균대비배수]]="", "", IF(예실[[#This Row],[평균대비배수]]&gt;=튀는값배수기준, "원천확인", ""))</f>
        <v/>
      </c>
      <c r="O281" s="7" t="str">
        <f>예실[[#This Row],[계정코드]]&amp;"|"&amp;TEXT(예실[[#This Row],[월]], "yyyy-mm")</f>
        <v>6180|2025-07</v>
      </c>
      <c r="P281" s="29" t="str">
        <f>IFERROR(INDEX(보정[보정 값], MATCH(예실[[#This Row],[키]], 보정[키], 0)), "")</f>
        <v/>
      </c>
      <c r="Q281" s="29">
        <f>IF(예실[[#This Row],[보정값]]&lt;&gt;"", 예실[[#This Row],[보정값]], IF(예실[[#This Row],[실적]]="", "", 예실[[#This Row],[실적]]))</f>
        <v>81796000</v>
      </c>
    </row>
    <row r="282" spans="1:17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 s="5">
        <v>85000000</v>
      </c>
      <c r="H282" s="5">
        <v>80909000</v>
      </c>
      <c r="I282" t="s">
        <v>51</v>
      </c>
      <c r="J282" t="s">
        <v>35</v>
      </c>
      <c r="K282">
        <f>COUNTIFS(예실[계정코드], 예실[[#This Row],[계정코드]], 예실[월], 예실[[#This Row],[월]])</f>
        <v>1</v>
      </c>
      <c r="L282">
        <f>AVERAGEIFS(예실[실적], 예실[계정코드], 예실[[#This Row],[계정코드]])</f>
        <v>85720571.428571433</v>
      </c>
      <c r="M282" s="7">
        <f>IF(ISNUMBER(예실[[#This Row],[실적]]), 예실[[#This Row],[실적]]/예실[[#This Row],[계정평균]], "")</f>
        <v>0.94386911626480718</v>
      </c>
      <c r="N282" s="7" t="str">
        <f>IF(예실[[#This Row],[평균대비배수]]="", "", IF(예실[[#This Row],[평균대비배수]]&gt;=튀는값배수기준, "원천확인", ""))</f>
        <v/>
      </c>
      <c r="O282" s="7" t="str">
        <f>예실[[#This Row],[계정코드]]&amp;"|"&amp;TEXT(예실[[#This Row],[월]], "yyyy-mm")</f>
        <v>6180|2025-08</v>
      </c>
      <c r="P282" s="29" t="str">
        <f>IFERROR(INDEX(보정[보정 값], MATCH(예실[[#This Row],[키]], 보정[키], 0)), "")</f>
        <v/>
      </c>
      <c r="Q282" s="29">
        <f>IF(예실[[#This Row],[보정값]]&lt;&gt;"", 예실[[#This Row],[보정값]], IF(예실[[#This Row],[실적]]="", "", 예실[[#This Row],[실적]]))</f>
        <v>80909000</v>
      </c>
    </row>
    <row r="283" spans="1:17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 s="5">
        <v>85000000</v>
      </c>
      <c r="H283" s="5">
        <v>81737000</v>
      </c>
      <c r="I283" t="s">
        <v>51</v>
      </c>
      <c r="J283" t="s">
        <v>35</v>
      </c>
      <c r="K283">
        <f>COUNTIFS(예실[계정코드], 예실[[#This Row],[계정코드]], 예실[월], 예실[[#This Row],[월]])</f>
        <v>1</v>
      </c>
      <c r="L283">
        <f>AVERAGEIFS(예실[실적], 예실[계정코드], 예실[[#This Row],[계정코드]])</f>
        <v>85720571.428571433</v>
      </c>
      <c r="M283" s="7">
        <f>IF(ISNUMBER(예실[[#This Row],[실적]]), 예실[[#This Row],[실적]]/예실[[#This Row],[계정평균]], "")</f>
        <v>0.95352840791675275</v>
      </c>
      <c r="N283" s="7" t="str">
        <f>IF(예실[[#This Row],[평균대비배수]]="", "", IF(예실[[#This Row],[평균대비배수]]&gt;=튀는값배수기준, "원천확인", ""))</f>
        <v/>
      </c>
      <c r="O283" s="7" t="str">
        <f>예실[[#This Row],[계정코드]]&amp;"|"&amp;TEXT(예실[[#This Row],[월]], "yyyy-mm")</f>
        <v>6180|2025-09</v>
      </c>
      <c r="P283" s="29" t="str">
        <f>IFERROR(INDEX(보정[보정 값], MATCH(예실[[#This Row],[키]], 보정[키], 0)), "")</f>
        <v/>
      </c>
      <c r="Q283" s="29">
        <f>IF(예실[[#This Row],[보정값]]&lt;&gt;"", 예실[[#This Row],[보정값]], IF(예실[[#This Row],[실적]]="", "", 예실[[#This Row],[실적]]))</f>
        <v>81737000</v>
      </c>
    </row>
    <row r="284" spans="1:17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 s="5">
        <v>85000000</v>
      </c>
      <c r="H284" s="5">
        <v>81823000</v>
      </c>
      <c r="I284" t="s">
        <v>51</v>
      </c>
      <c r="J284" t="s">
        <v>35</v>
      </c>
      <c r="K284">
        <f>COUNTIFS(예실[계정코드], 예실[[#This Row],[계정코드]], 예실[월], 예실[[#This Row],[월]])</f>
        <v>1</v>
      </c>
      <c r="L284">
        <f>AVERAGEIFS(예실[실적], 예실[계정코드], 예실[[#This Row],[계정코드]])</f>
        <v>85720571.428571433</v>
      </c>
      <c r="M284" s="7">
        <f>IF(ISNUMBER(예실[[#This Row],[실적]]), 예실[[#This Row],[실적]]/예실[[#This Row],[계정평균]], "")</f>
        <v>0.95453166767770359</v>
      </c>
      <c r="N284" s="7" t="str">
        <f>IF(예실[[#This Row],[평균대비배수]]="", "", IF(예실[[#This Row],[평균대비배수]]&gt;=튀는값배수기준, "원천확인", ""))</f>
        <v/>
      </c>
      <c r="O284" s="7" t="str">
        <f>예실[[#This Row],[계정코드]]&amp;"|"&amp;TEXT(예실[[#This Row],[월]], "yyyy-mm")</f>
        <v>6180|2025-10</v>
      </c>
      <c r="P284" s="29" t="str">
        <f>IFERROR(INDEX(보정[보정 값], MATCH(예실[[#This Row],[키]], 보정[키], 0)), "")</f>
        <v/>
      </c>
      <c r="Q284" s="29">
        <f>IF(예실[[#This Row],[보정값]]&lt;&gt;"", 예실[[#This Row],[보정값]], IF(예실[[#This Row],[실적]]="", "", 예실[[#This Row],[실적]]))</f>
        <v>81823000</v>
      </c>
    </row>
    <row r="285" spans="1:17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 s="5">
        <v>85000000</v>
      </c>
      <c r="H285" s="5">
        <v>81038000</v>
      </c>
      <c r="I285" t="s">
        <v>51</v>
      </c>
      <c r="J285" t="s">
        <v>35</v>
      </c>
      <c r="K285">
        <f>COUNTIFS(예실[계정코드], 예실[[#This Row],[계정코드]], 예실[월], 예실[[#This Row],[월]])</f>
        <v>1</v>
      </c>
      <c r="L285">
        <f>AVERAGEIFS(예실[실적], 예실[계정코드], 예실[[#This Row],[계정코드]])</f>
        <v>85720571.428571433</v>
      </c>
      <c r="M285" s="7">
        <f>IF(ISNUMBER(예실[[#This Row],[실적]]), 예실[[#This Row],[실적]]/예실[[#This Row],[계정평균]], "")</f>
        <v>0.94537400590623355</v>
      </c>
      <c r="N285" s="7" t="str">
        <f>IF(예실[[#This Row],[평균대비배수]]="", "", IF(예실[[#This Row],[평균대비배수]]&gt;=튀는값배수기준, "원천확인", ""))</f>
        <v/>
      </c>
      <c r="O285" s="7" t="str">
        <f>예실[[#This Row],[계정코드]]&amp;"|"&amp;TEXT(예실[[#This Row],[월]], "yyyy-mm")</f>
        <v>6180|2025-11</v>
      </c>
      <c r="P285" s="29" t="str">
        <f>IFERROR(INDEX(보정[보정 값], MATCH(예실[[#This Row],[키]], 보정[키], 0)), "")</f>
        <v/>
      </c>
      <c r="Q285" s="29">
        <f>IF(예실[[#This Row],[보정값]]&lt;&gt;"", 예실[[#This Row],[보정값]], IF(예실[[#This Row],[실적]]="", "", 예실[[#This Row],[실적]]))</f>
        <v>81038000</v>
      </c>
    </row>
    <row r="286" spans="1:17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 s="5">
        <v>85000000</v>
      </c>
      <c r="H286" s="5">
        <v>81146000</v>
      </c>
      <c r="I286" t="s">
        <v>51</v>
      </c>
      <c r="J286" t="s">
        <v>35</v>
      </c>
      <c r="K286">
        <f>COUNTIFS(예실[계정코드], 예실[[#This Row],[계정코드]], 예실[월], 예실[[#This Row],[월]])</f>
        <v>1</v>
      </c>
      <c r="L286">
        <f>AVERAGEIFS(예실[실적], 예실[계정코드], 예실[[#This Row],[계정코드]])</f>
        <v>85720571.428571433</v>
      </c>
      <c r="M286" s="7">
        <f>IF(ISNUMBER(예실[[#This Row],[실적]]), 예실[[#This Row],[실적]]/예실[[#This Row],[계정평균]], "")</f>
        <v>0.94663391351300896</v>
      </c>
      <c r="N286" s="7" t="str">
        <f>IF(예실[[#This Row],[평균대비배수]]="", "", IF(예실[[#This Row],[평균대비배수]]&gt;=튀는값배수기준, "원천확인", ""))</f>
        <v/>
      </c>
      <c r="O286" s="7" t="str">
        <f>예실[[#This Row],[계정코드]]&amp;"|"&amp;TEXT(예실[[#This Row],[월]], "yyyy-mm")</f>
        <v>6180|2025-12</v>
      </c>
      <c r="P286" s="29" t="str">
        <f>IFERROR(INDEX(보정[보정 값], MATCH(예실[[#This Row],[키]], 보정[키], 0)), "")</f>
        <v/>
      </c>
      <c r="Q286" s="29">
        <f>IF(예실[[#This Row],[보정값]]&lt;&gt;"", 예실[[#This Row],[보정값]], IF(예실[[#This Row],[실적]]="", "", 예실[[#This Row],[실적]]))</f>
        <v>81146000</v>
      </c>
    </row>
    <row r="287" spans="1:17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 s="5">
        <v>85000000</v>
      </c>
      <c r="H287" s="5">
        <v>85331000</v>
      </c>
      <c r="I287" t="s">
        <v>51</v>
      </c>
      <c r="J287" t="s">
        <v>35</v>
      </c>
      <c r="K287">
        <f>COUNTIFS(예실[계정코드], 예실[[#This Row],[계정코드]], 예실[월], 예실[[#This Row],[월]])</f>
        <v>1</v>
      </c>
      <c r="L287">
        <f>AVERAGEIFS(예실[실적], 예실[계정코드], 예실[[#This Row],[계정코드]])</f>
        <v>85720571.428571433</v>
      </c>
      <c r="M287" s="7">
        <f>IF(ISNUMBER(예실[[#This Row],[실적]]), 예실[[#This Row],[실적]]/예실[[#This Row],[계정평균]], "")</f>
        <v>0.99545533327555979</v>
      </c>
      <c r="N287" s="7" t="str">
        <f>IF(예실[[#This Row],[평균대비배수]]="", "", IF(예실[[#This Row],[평균대비배수]]&gt;=튀는값배수기준, "원천확인", ""))</f>
        <v/>
      </c>
      <c r="O287" s="7" t="str">
        <f>예실[[#This Row],[계정코드]]&amp;"|"&amp;TEXT(예실[[#This Row],[월]], "yyyy-mm")</f>
        <v>6180|2026-01</v>
      </c>
      <c r="P287" s="29" t="str">
        <f>IFERROR(INDEX(보정[보정 값], MATCH(예실[[#This Row],[키]], 보정[키], 0)), "")</f>
        <v/>
      </c>
      <c r="Q287" s="29">
        <f>IF(예실[[#This Row],[보정값]]&lt;&gt;"", 예실[[#This Row],[보정값]], IF(예실[[#This Row],[실적]]="", "", 예실[[#This Row],[실적]]))</f>
        <v>85331000</v>
      </c>
    </row>
    <row r="288" spans="1:17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 s="5">
        <v>85000000</v>
      </c>
      <c r="H288" s="5">
        <v>86335000</v>
      </c>
      <c r="I288" t="s">
        <v>51</v>
      </c>
      <c r="J288" t="s">
        <v>35</v>
      </c>
      <c r="K288">
        <f>COUNTIFS(예실[계정코드], 예실[[#This Row],[계정코드]], 예실[월], 예실[[#This Row],[월]])</f>
        <v>1</v>
      </c>
      <c r="L288">
        <f>AVERAGEIFS(예실[실적], 예실[계정코드], 예실[[#This Row],[계정코드]])</f>
        <v>85720571.428571433</v>
      </c>
      <c r="M288" s="7">
        <f>IF(ISNUMBER(예실[[#This Row],[실적]]), 예실[[#This Row],[실적]]/예실[[#This Row],[계정평균]], "")</f>
        <v>1.0071678076941024</v>
      </c>
      <c r="N288" s="7" t="str">
        <f>IF(예실[[#This Row],[평균대비배수]]="", "", IF(예실[[#This Row],[평균대비배수]]&gt;=튀는값배수기준, "원천확인", ""))</f>
        <v/>
      </c>
      <c r="O288" s="7" t="str">
        <f>예실[[#This Row],[계정코드]]&amp;"|"&amp;TEXT(예실[[#This Row],[월]], "yyyy-mm")</f>
        <v>6180|2026-02</v>
      </c>
      <c r="P288" s="29" t="str">
        <f>IFERROR(INDEX(보정[보정 값], MATCH(예실[[#This Row],[키]], 보정[키], 0)), "")</f>
        <v/>
      </c>
      <c r="Q288" s="29">
        <f>IF(예실[[#This Row],[보정값]]&lt;&gt;"", 예실[[#This Row],[보정값]], IF(예실[[#This Row],[실적]]="", "", 예실[[#This Row],[실적]]))</f>
        <v>86335000</v>
      </c>
    </row>
    <row r="289" spans="1:17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 s="5">
        <v>85000000</v>
      </c>
      <c r="H289" s="5">
        <v>87134000</v>
      </c>
      <c r="I289" t="s">
        <v>51</v>
      </c>
      <c r="J289" t="s">
        <v>35</v>
      </c>
      <c r="K289">
        <f>COUNTIFS(예실[계정코드], 예실[[#This Row],[계정코드]], 예실[월], 예실[[#This Row],[월]])</f>
        <v>1</v>
      </c>
      <c r="L289">
        <f>AVERAGEIFS(예실[실적], 예실[계정코드], 예실[[#This Row],[계정코드]])</f>
        <v>85720571.428571433</v>
      </c>
      <c r="M289" s="7">
        <f>IF(ISNUMBER(예실[[#This Row],[실적]]), 예실[[#This Row],[실적]]/예실[[#This Row],[계정평균]], "")</f>
        <v>1.0164887908220064</v>
      </c>
      <c r="N289" s="7" t="str">
        <f>IF(예실[[#This Row],[평균대비배수]]="", "", IF(예실[[#This Row],[평균대비배수]]&gt;=튀는값배수기준, "원천확인", ""))</f>
        <v/>
      </c>
      <c r="O289" s="7" t="str">
        <f>예실[[#This Row],[계정코드]]&amp;"|"&amp;TEXT(예실[[#This Row],[월]], "yyyy-mm")</f>
        <v>6180|2026-03</v>
      </c>
      <c r="P289" s="29" t="str">
        <f>IFERROR(INDEX(보정[보정 값], MATCH(예실[[#This Row],[키]], 보정[키], 0)), "")</f>
        <v/>
      </c>
      <c r="Q289" s="29">
        <f>IF(예실[[#This Row],[보정값]]&lt;&gt;"", 예실[[#This Row],[보정값]], IF(예실[[#This Row],[실적]]="", "", 예실[[#This Row],[실적]]))</f>
        <v>87134000</v>
      </c>
    </row>
    <row r="290" spans="1:17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 s="5">
        <v>85000000</v>
      </c>
      <c r="H290" s="5">
        <v>85442000</v>
      </c>
      <c r="I290" t="s">
        <v>51</v>
      </c>
      <c r="J290" t="s">
        <v>35</v>
      </c>
      <c r="K290">
        <f>COUNTIFS(예실[계정코드], 예실[[#This Row],[계정코드]], 예실[월], 예실[[#This Row],[월]])</f>
        <v>1</v>
      </c>
      <c r="L290">
        <f>AVERAGEIFS(예실[실적], 예실[계정코드], 예실[[#This Row],[계정코드]])</f>
        <v>85720571.428571433</v>
      </c>
      <c r="M290" s="7">
        <f>IF(ISNUMBER(예실[[#This Row],[실적]]), 예실[[#This Row],[실적]]/예실[[#This Row],[계정평균]], "")</f>
        <v>0.99675023831585674</v>
      </c>
      <c r="N290" s="7" t="str">
        <f>IF(예실[[#This Row],[평균대비배수]]="", "", IF(예실[[#This Row],[평균대비배수]]&gt;=튀는값배수기준, "원천확인", ""))</f>
        <v/>
      </c>
      <c r="O290" s="7" t="str">
        <f>예실[[#This Row],[계정코드]]&amp;"|"&amp;TEXT(예실[[#This Row],[월]], "yyyy-mm")</f>
        <v>6180|2026-04</v>
      </c>
      <c r="P290" s="29" t="str">
        <f>IFERROR(INDEX(보정[보정 값], MATCH(예실[[#This Row],[키]], 보정[키], 0)), "")</f>
        <v/>
      </c>
      <c r="Q290" s="29">
        <f>IF(예실[[#This Row],[보정값]]&lt;&gt;"", 예실[[#This Row],[보정값]], IF(예실[[#This Row],[실적]]="", "", 예실[[#This Row],[실적]]))</f>
        <v>85442000</v>
      </c>
    </row>
    <row r="291" spans="1:17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 s="5">
        <v>85000000</v>
      </c>
      <c r="H291" s="5">
        <v>86583000</v>
      </c>
      <c r="I291" t="s">
        <v>51</v>
      </c>
      <c r="J291" t="s">
        <v>35</v>
      </c>
      <c r="K291">
        <f>COUNTIFS(예실[계정코드], 예실[[#This Row],[계정코드]], 예실[월], 예실[[#This Row],[월]])</f>
        <v>1</v>
      </c>
      <c r="L291">
        <f>AVERAGEIFS(예실[실적], 예실[계정코드], 예실[[#This Row],[계정코드]])</f>
        <v>85720571.428571433</v>
      </c>
      <c r="M291" s="7">
        <f>IF(ISNUMBER(예실[[#This Row],[실적]]), 예실[[#This Row],[실적]]/예실[[#This Row],[계정평균]], "")</f>
        <v>1.0100609288652165</v>
      </c>
      <c r="N291" s="7" t="str">
        <f>IF(예실[[#This Row],[평균대비배수]]="", "", IF(예실[[#This Row],[평균대비배수]]&gt;=튀는값배수기준, "원천확인", ""))</f>
        <v/>
      </c>
      <c r="O291" s="7" t="str">
        <f>예실[[#This Row],[계정코드]]&amp;"|"&amp;TEXT(예실[[#This Row],[월]], "yyyy-mm")</f>
        <v>6180|2026-05</v>
      </c>
      <c r="P291" s="29" t="str">
        <f>IFERROR(INDEX(보정[보정 값], MATCH(예실[[#This Row],[키]], 보정[키], 0)), "")</f>
        <v/>
      </c>
      <c r="Q291" s="29">
        <f>IF(예실[[#This Row],[보정값]]&lt;&gt;"", 예실[[#This Row],[보정값]], IF(예실[[#This Row],[실적]]="", "", 예실[[#This Row],[실적]]))</f>
        <v>86583000</v>
      </c>
    </row>
    <row r="292" spans="1:17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 s="5">
        <v>85000000</v>
      </c>
      <c r="H292" s="5">
        <v>86528000</v>
      </c>
      <c r="I292" t="s">
        <v>51</v>
      </c>
      <c r="J292" t="s">
        <v>35</v>
      </c>
      <c r="K292">
        <f>COUNTIFS(예실[계정코드], 예실[[#This Row],[계정코드]], 예실[월], 예실[[#This Row],[월]])</f>
        <v>1</v>
      </c>
      <c r="L292">
        <f>AVERAGEIFS(예실[실적], 예실[계정코드], 예실[[#This Row],[계정코드]])</f>
        <v>85720571.428571433</v>
      </c>
      <c r="M292" s="7">
        <f>IF(ISNUMBER(예실[[#This Row],[실적]]), 예실[[#This Row],[실적]]/예실[[#This Row],[계정평균]], "")</f>
        <v>1.0094193092506549</v>
      </c>
      <c r="N292" s="7" t="str">
        <f>IF(예실[[#This Row],[평균대비배수]]="", "", IF(예실[[#This Row],[평균대비배수]]&gt;=튀는값배수기준, "원천확인", ""))</f>
        <v/>
      </c>
      <c r="O292" s="7" t="str">
        <f>예실[[#This Row],[계정코드]]&amp;"|"&amp;TEXT(예실[[#This Row],[월]], "yyyy-mm")</f>
        <v>6180|2026-06</v>
      </c>
      <c r="P292" s="29" t="str">
        <f>IFERROR(INDEX(보정[보정 값], MATCH(예실[[#This Row],[키]], 보정[키], 0)), "")</f>
        <v/>
      </c>
      <c r="Q292" s="29">
        <f>IF(예실[[#This Row],[보정값]]&lt;&gt;"", 예실[[#This Row],[보정값]], IF(예실[[#This Row],[실적]]="", "", 예실[[#This Row],[실적]]))</f>
        <v>86528000</v>
      </c>
    </row>
    <row r="293" spans="1:17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 s="5">
        <v>85000000</v>
      </c>
      <c r="H293" s="5">
        <v>96244000</v>
      </c>
      <c r="I293" t="s">
        <v>51</v>
      </c>
      <c r="J293" t="s">
        <v>35</v>
      </c>
      <c r="K293">
        <f>COUNTIFS(예실[계정코드], 예실[[#This Row],[계정코드]], 예실[월], 예실[[#This Row],[월]])</f>
        <v>1</v>
      </c>
      <c r="L293">
        <f>AVERAGEIFS(예실[실적], 예실[계정코드], 예실[[#This Row],[계정코드]])</f>
        <v>85720571.428571433</v>
      </c>
      <c r="M293" s="7">
        <f>IF(ISNUMBER(예실[[#This Row],[실적]]), 예실[[#This Row],[실적]]/예실[[#This Row],[계정평균]], "")</f>
        <v>1.1227643306157549</v>
      </c>
      <c r="N293" s="7" t="str">
        <f>IF(예실[[#This Row],[평균대비배수]]="", "", IF(예실[[#This Row],[평균대비배수]]&gt;=튀는값배수기준, "원천확인", ""))</f>
        <v/>
      </c>
      <c r="O293" s="7" t="str">
        <f>예실[[#This Row],[계정코드]]&amp;"|"&amp;TEXT(예실[[#This Row],[월]], "yyyy-mm")</f>
        <v>6180|2026-07</v>
      </c>
      <c r="P293" s="29" t="str">
        <f>IFERROR(INDEX(보정[보정 값], MATCH(예실[[#This Row],[키]], 보정[키], 0)), "")</f>
        <v/>
      </c>
      <c r="Q293" s="29">
        <f>IF(예실[[#This Row],[보정값]]&lt;&gt;"", 예실[[#This Row],[보정값]], IF(예실[[#This Row],[실적]]="", "", 예실[[#This Row],[실적]]))</f>
        <v>96244000</v>
      </c>
    </row>
    <row r="294" spans="1:17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 s="5">
        <v>85000000</v>
      </c>
      <c r="H294" s="5">
        <v>98875000</v>
      </c>
      <c r="I294" t="s">
        <v>51</v>
      </c>
      <c r="J294" t="s">
        <v>35</v>
      </c>
      <c r="K294">
        <f>COUNTIFS(예실[계정코드], 예실[[#This Row],[계정코드]], 예실[월], 예실[[#This Row],[월]])</f>
        <v>1</v>
      </c>
      <c r="L294">
        <f>AVERAGEIFS(예실[실적], 예실[계정코드], 예실[[#This Row],[계정코드]])</f>
        <v>85720571.428571433</v>
      </c>
      <c r="M294" s="7">
        <f>IF(ISNUMBER(예실[[#This Row],[실적]]), 예실[[#This Row],[실적]]/예실[[#This Row],[계정평균]], "")</f>
        <v>1.1534570798141468</v>
      </c>
      <c r="N294" s="7" t="str">
        <f>IF(예실[[#This Row],[평균대비배수]]="", "", IF(예실[[#This Row],[평균대비배수]]&gt;=튀는값배수기준, "원천확인", ""))</f>
        <v/>
      </c>
      <c r="O294" s="7" t="str">
        <f>예실[[#This Row],[계정코드]]&amp;"|"&amp;TEXT(예실[[#This Row],[월]], "yyyy-mm")</f>
        <v>6180|2026-08</v>
      </c>
      <c r="P294" s="29" t="str">
        <f>IFERROR(INDEX(보정[보정 값], MATCH(예실[[#This Row],[키]], 보정[키], 0)), "")</f>
        <v/>
      </c>
      <c r="Q294" s="29">
        <f>IF(예실[[#This Row],[보정값]]&lt;&gt;"", 예실[[#This Row],[보정값]], IF(예실[[#This Row],[실적]]="", "", 예실[[#This Row],[실적]]))</f>
        <v>98875000</v>
      </c>
    </row>
    <row r="295" spans="1:17">
      <c r="A295" t="s">
        <v>65</v>
      </c>
      <c r="B295" t="s">
        <v>66</v>
      </c>
      <c r="C295" s="6">
        <v>46266</v>
      </c>
      <c r="D295">
        <v>2026</v>
      </c>
      <c r="E295">
        <v>9</v>
      </c>
      <c r="F295">
        <v>3</v>
      </c>
      <c r="G295" s="5">
        <v>85000000</v>
      </c>
      <c r="H295" s="5">
        <v>101587000</v>
      </c>
      <c r="I295" t="s">
        <v>51</v>
      </c>
      <c r="J295" t="s">
        <v>35</v>
      </c>
      <c r="K295">
        <f>COUNTIFS(예실[계정코드], 예실[[#This Row],[계정코드]], 예실[월], 예실[[#This Row],[월]])</f>
        <v>1</v>
      </c>
      <c r="L295">
        <f>AVERAGEIFS(예실[실적], 예실[계정코드], 예실[[#This Row],[계정코드]])</f>
        <v>85720571.428571433</v>
      </c>
      <c r="M295" s="7">
        <f>IF(ISNUMBER(예실[[#This Row],[실적]]), 예실[[#This Row],[실적]]/예실[[#This Row],[계정평균]], "")</f>
        <v>1.1850947597176207</v>
      </c>
      <c r="N295" s="7" t="str">
        <f>IF(예실[[#This Row],[평균대비배수]]="", "", IF(예실[[#This Row],[평균대비배수]]&gt;=튀는값배수기준, "원천확인", ""))</f>
        <v/>
      </c>
      <c r="O295" s="7" t="str">
        <f>예실[[#This Row],[계정코드]]&amp;"|"&amp;TEXT(예실[[#This Row],[월]], "yyyy-mm")</f>
        <v>6180|2026-09</v>
      </c>
      <c r="P295" s="29" t="str">
        <f>IFERROR(INDEX(보정[보정 값], MATCH(예실[[#This Row],[키]], 보정[키], 0)), "")</f>
        <v/>
      </c>
      <c r="Q295" s="29">
        <f>IF(예실[[#This Row],[보정값]]&lt;&gt;"", 예실[[#This Row],[보정값]], IF(예실[[#This Row],[실적]]="", "", 예실[[#This Row],[실적]]))</f>
        <v>101587000</v>
      </c>
    </row>
    <row r="296" spans="1:17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 s="5">
        <v>25000000</v>
      </c>
      <c r="H296" s="5">
        <v>23869000</v>
      </c>
      <c r="I296" t="s">
        <v>51</v>
      </c>
      <c r="J296" t="s">
        <v>44</v>
      </c>
      <c r="K296">
        <f>COUNTIFS(예실[계정코드], 예실[[#This Row],[계정코드]], 예실[월], 예실[[#This Row],[월]])</f>
        <v>1</v>
      </c>
      <c r="L296">
        <f>AVERAGEIFS(예실[실적], 예실[계정코드], 예실[[#This Row],[계정코드]])</f>
        <v>24819190.476190478</v>
      </c>
      <c r="M296" s="7">
        <f>IF(ISNUMBER(예실[[#This Row],[실적]]), 예실[[#This Row],[실적]]/예실[[#This Row],[계정평균]], "")</f>
        <v>0.96171549281182178</v>
      </c>
      <c r="N296" s="7" t="str">
        <f>IF(예실[[#This Row],[평균대비배수]]="", "", IF(예실[[#This Row],[평균대비배수]]&gt;=튀는값배수기준, "원천확인", ""))</f>
        <v/>
      </c>
      <c r="O296" s="7" t="str">
        <f>예실[[#This Row],[계정코드]]&amp;"|"&amp;TEXT(예실[[#This Row],[월]], "yyyy-mm")</f>
        <v>6190|2025-01</v>
      </c>
      <c r="P296" s="29" t="str">
        <f>IFERROR(INDEX(보정[보정 값], MATCH(예실[[#This Row],[키]], 보정[키], 0)), "")</f>
        <v/>
      </c>
      <c r="Q296" s="29">
        <f>IF(예실[[#This Row],[보정값]]&lt;&gt;"", 예실[[#This Row],[보정값]], IF(예실[[#This Row],[실적]]="", "", 예실[[#This Row],[실적]]))</f>
        <v>23869000</v>
      </c>
    </row>
    <row r="297" spans="1:17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 s="5">
        <v>25000000</v>
      </c>
      <c r="H297" s="5">
        <v>25838000</v>
      </c>
      <c r="I297" t="s">
        <v>51</v>
      </c>
      <c r="J297" t="s">
        <v>44</v>
      </c>
      <c r="K297">
        <f>COUNTIFS(예실[계정코드], 예실[[#This Row],[계정코드]], 예실[월], 예실[[#This Row],[월]])</f>
        <v>1</v>
      </c>
      <c r="L297">
        <f>AVERAGEIFS(예실[실적], 예실[계정코드], 예실[[#This Row],[계정코드]])</f>
        <v>24819190.476190478</v>
      </c>
      <c r="M297" s="7">
        <f>IF(ISNUMBER(예실[[#This Row],[실적]]), 예실[[#This Row],[실적]]/예실[[#This Row],[계정평균]], "")</f>
        <v>1.041049264873763</v>
      </c>
      <c r="N297" s="7" t="str">
        <f>IF(예실[[#This Row],[평균대비배수]]="", "", IF(예실[[#This Row],[평균대비배수]]&gt;=튀는값배수기준, "원천확인", ""))</f>
        <v/>
      </c>
      <c r="O297" s="7" t="str">
        <f>예실[[#This Row],[계정코드]]&amp;"|"&amp;TEXT(예실[[#This Row],[월]], "yyyy-mm")</f>
        <v>6190|2025-02</v>
      </c>
      <c r="P297" s="29" t="str">
        <f>IFERROR(INDEX(보정[보정 값], MATCH(예실[[#This Row],[키]], 보정[키], 0)), "")</f>
        <v/>
      </c>
      <c r="Q297" s="29">
        <f>IF(예실[[#This Row],[보정값]]&lt;&gt;"", 예실[[#This Row],[보정값]], IF(예실[[#This Row],[실적]]="", "", 예실[[#This Row],[실적]]))</f>
        <v>25838000</v>
      </c>
    </row>
    <row r="298" spans="1:17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 s="5">
        <v>25000000</v>
      </c>
      <c r="H298" s="5">
        <v>23189000</v>
      </c>
      <c r="I298" t="s">
        <v>51</v>
      </c>
      <c r="J298" t="s">
        <v>44</v>
      </c>
      <c r="K298">
        <f>COUNTIFS(예실[계정코드], 예실[[#This Row],[계정코드]], 예실[월], 예실[[#This Row],[월]])</f>
        <v>1</v>
      </c>
      <c r="L298">
        <f>AVERAGEIFS(예실[실적], 예실[계정코드], 예실[[#This Row],[계정코드]])</f>
        <v>24819190.476190478</v>
      </c>
      <c r="M298" s="7">
        <f>IF(ISNUMBER(예실[[#This Row],[실적]]), 예실[[#This Row],[실적]]/예실[[#This Row],[계정평균]], "")</f>
        <v>0.93431733892552415</v>
      </c>
      <c r="N298" s="7" t="str">
        <f>IF(예실[[#This Row],[평균대비배수]]="", "", IF(예실[[#This Row],[평균대비배수]]&gt;=튀는값배수기준, "원천확인", ""))</f>
        <v/>
      </c>
      <c r="O298" s="7" t="str">
        <f>예실[[#This Row],[계정코드]]&amp;"|"&amp;TEXT(예실[[#This Row],[월]], "yyyy-mm")</f>
        <v>6190|2025-03</v>
      </c>
      <c r="P298" s="29" t="str">
        <f>IFERROR(INDEX(보정[보정 값], MATCH(예실[[#This Row],[키]], 보정[키], 0)), "")</f>
        <v/>
      </c>
      <c r="Q298" s="29">
        <f>IF(예실[[#This Row],[보정값]]&lt;&gt;"", 예실[[#This Row],[보정값]], IF(예실[[#This Row],[실적]]="", "", 예실[[#This Row],[실적]]))</f>
        <v>23189000</v>
      </c>
    </row>
    <row r="299" spans="1:17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 s="5">
        <v>25000000</v>
      </c>
      <c r="H299" s="5">
        <v>23834000</v>
      </c>
      <c r="I299" t="s">
        <v>51</v>
      </c>
      <c r="J299" t="s">
        <v>44</v>
      </c>
      <c r="K299">
        <f>COUNTIFS(예실[계정코드], 예실[[#This Row],[계정코드]], 예실[월], 예실[[#This Row],[월]])</f>
        <v>1</v>
      </c>
      <c r="L299">
        <f>AVERAGEIFS(예실[실적], 예실[계정코드], 예실[[#This Row],[계정코드]])</f>
        <v>24819190.476190478</v>
      </c>
      <c r="M299" s="7">
        <f>IF(ISNUMBER(예실[[#This Row],[실적]]), 예실[[#This Row],[실적]]/예실[[#This Row],[계정평균]], "")</f>
        <v>0.96030529371473294</v>
      </c>
      <c r="N299" s="7" t="str">
        <f>IF(예실[[#This Row],[평균대비배수]]="", "", IF(예실[[#This Row],[평균대비배수]]&gt;=튀는값배수기준, "원천확인", ""))</f>
        <v/>
      </c>
      <c r="O299" s="7" t="str">
        <f>예실[[#This Row],[계정코드]]&amp;"|"&amp;TEXT(예실[[#This Row],[월]], "yyyy-mm")</f>
        <v>6190|2025-04</v>
      </c>
      <c r="P299" s="29" t="str">
        <f>IFERROR(INDEX(보정[보정 값], MATCH(예실[[#This Row],[키]], 보정[키], 0)), "")</f>
        <v/>
      </c>
      <c r="Q299" s="29">
        <f>IF(예실[[#This Row],[보정값]]&lt;&gt;"", 예실[[#This Row],[보정값]], IF(예실[[#This Row],[실적]]="", "", 예실[[#This Row],[실적]]))</f>
        <v>23834000</v>
      </c>
    </row>
    <row r="300" spans="1:17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 s="5">
        <v>25000000</v>
      </c>
      <c r="H300" s="5">
        <v>25332000</v>
      </c>
      <c r="I300" t="s">
        <v>51</v>
      </c>
      <c r="J300" t="s">
        <v>44</v>
      </c>
      <c r="K300">
        <f>COUNTIFS(예실[계정코드], 예실[[#This Row],[계정코드]], 예실[월], 예실[[#This Row],[월]])</f>
        <v>1</v>
      </c>
      <c r="L300">
        <f>AVERAGEIFS(예실[실적], 예실[계정코드], 예실[[#This Row],[계정코드]])</f>
        <v>24819190.476190478</v>
      </c>
      <c r="M300" s="7">
        <f>IF(ISNUMBER(예실[[#This Row],[실적]]), 예실[[#This Row],[실적]]/예실[[#This Row],[계정평균]], "")</f>
        <v>1.0206618150701359</v>
      </c>
      <c r="N300" s="7" t="str">
        <f>IF(예실[[#This Row],[평균대비배수]]="", "", IF(예실[[#This Row],[평균대비배수]]&gt;=튀는값배수기준, "원천확인", ""))</f>
        <v/>
      </c>
      <c r="O300" s="7" t="str">
        <f>예실[[#This Row],[계정코드]]&amp;"|"&amp;TEXT(예실[[#This Row],[월]], "yyyy-mm")</f>
        <v>6190|2025-05</v>
      </c>
      <c r="P300" s="29" t="str">
        <f>IFERROR(INDEX(보정[보정 값], MATCH(예실[[#This Row],[키]], 보정[키], 0)), "")</f>
        <v/>
      </c>
      <c r="Q300" s="29">
        <f>IF(예실[[#This Row],[보정값]]&lt;&gt;"", 예실[[#This Row],[보정값]], IF(예실[[#This Row],[실적]]="", "", 예실[[#This Row],[실적]]))</f>
        <v>25332000</v>
      </c>
    </row>
    <row r="301" spans="1:17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 s="5">
        <v>25000000</v>
      </c>
      <c r="H301" s="5">
        <v>23808000</v>
      </c>
      <c r="I301" t="s">
        <v>51</v>
      </c>
      <c r="J301" t="s">
        <v>44</v>
      </c>
      <c r="K301">
        <f>COUNTIFS(예실[계정코드], 예실[[#This Row],[계정코드]], 예실[월], 예실[[#This Row],[월]])</f>
        <v>1</v>
      </c>
      <c r="L301">
        <f>AVERAGEIFS(예실[실적], 예실[계정코드], 예실[[#This Row],[계정코드]])</f>
        <v>24819190.476190478</v>
      </c>
      <c r="M301" s="7">
        <f>IF(ISNUMBER(예실[[#This Row],[실적]]), 예실[[#This Row],[실적]]/예실[[#This Row],[계정평균]], "")</f>
        <v>0.95925771724260978</v>
      </c>
      <c r="N301" s="7" t="str">
        <f>IF(예실[[#This Row],[평균대비배수]]="", "", IF(예실[[#This Row],[평균대비배수]]&gt;=튀는값배수기준, "원천확인", ""))</f>
        <v/>
      </c>
      <c r="O301" s="7" t="str">
        <f>예실[[#This Row],[계정코드]]&amp;"|"&amp;TEXT(예실[[#This Row],[월]], "yyyy-mm")</f>
        <v>6190|2025-06</v>
      </c>
      <c r="P301" s="29" t="str">
        <f>IFERROR(INDEX(보정[보정 값], MATCH(예실[[#This Row],[키]], 보정[키], 0)), "")</f>
        <v/>
      </c>
      <c r="Q301" s="29">
        <f>IF(예실[[#This Row],[보정값]]&lt;&gt;"", 예실[[#This Row],[보정값]], IF(예실[[#This Row],[실적]]="", "", 예실[[#This Row],[실적]]))</f>
        <v>23808000</v>
      </c>
    </row>
    <row r="302" spans="1:17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 s="5">
        <v>25000000</v>
      </c>
      <c r="H302" s="5">
        <v>23633000</v>
      </c>
      <c r="I302" t="s">
        <v>51</v>
      </c>
      <c r="J302" t="s">
        <v>44</v>
      </c>
      <c r="K302">
        <f>COUNTIFS(예실[계정코드], 예실[[#This Row],[계정코드]], 예실[월], 예실[[#This Row],[월]])</f>
        <v>1</v>
      </c>
      <c r="L302">
        <f>AVERAGEIFS(예실[실적], 예실[계정코드], 예실[[#This Row],[계정코드]])</f>
        <v>24819190.476190478</v>
      </c>
      <c r="M302" s="7">
        <f>IF(ISNUMBER(예실[[#This Row],[실적]]), 예실[[#This Row],[실적]]/예실[[#This Row],[계정평균]], "")</f>
        <v>0.95220672175716559</v>
      </c>
      <c r="N302" s="7" t="str">
        <f>IF(예실[[#This Row],[평균대비배수]]="", "", IF(예실[[#This Row],[평균대비배수]]&gt;=튀는값배수기준, "원천확인", ""))</f>
        <v/>
      </c>
      <c r="O302" s="7" t="str">
        <f>예실[[#This Row],[계정코드]]&amp;"|"&amp;TEXT(예실[[#This Row],[월]], "yyyy-mm")</f>
        <v>6190|2025-07</v>
      </c>
      <c r="P302" s="29" t="str">
        <f>IFERROR(INDEX(보정[보정 값], MATCH(예실[[#This Row],[키]], 보정[키], 0)), "")</f>
        <v/>
      </c>
      <c r="Q302" s="29">
        <f>IF(예실[[#This Row],[보정값]]&lt;&gt;"", 예실[[#This Row],[보정값]], IF(예실[[#This Row],[실적]]="", "", 예실[[#This Row],[실적]]))</f>
        <v>23633000</v>
      </c>
    </row>
    <row r="303" spans="1:17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 s="5">
        <v>25000000</v>
      </c>
      <c r="H303" s="5">
        <v>24417000</v>
      </c>
      <c r="I303" t="s">
        <v>51</v>
      </c>
      <c r="J303" t="s">
        <v>44</v>
      </c>
      <c r="K303">
        <f>COUNTIFS(예실[계정코드], 예실[[#This Row],[계정코드]], 예실[월], 예실[[#This Row],[월]])</f>
        <v>1</v>
      </c>
      <c r="L303">
        <f>AVERAGEIFS(예실[실적], 예실[계정코드], 예실[[#This Row],[계정코드]])</f>
        <v>24819190.476190478</v>
      </c>
      <c r="M303" s="7">
        <f>IF(ISNUMBER(예실[[#This Row],[실적]]), 예실[[#This Row],[실적]]/예실[[#This Row],[계정평균]], "")</f>
        <v>0.98379518153195578</v>
      </c>
      <c r="N303" s="7" t="str">
        <f>IF(예실[[#This Row],[평균대비배수]]="", "", IF(예실[[#This Row],[평균대비배수]]&gt;=튀는값배수기준, "원천확인", ""))</f>
        <v/>
      </c>
      <c r="O303" s="7" t="str">
        <f>예실[[#This Row],[계정코드]]&amp;"|"&amp;TEXT(예실[[#This Row],[월]], "yyyy-mm")</f>
        <v>6190|2025-08</v>
      </c>
      <c r="P303" s="29" t="str">
        <f>IFERROR(INDEX(보정[보정 값], MATCH(예실[[#This Row],[키]], 보정[키], 0)), "")</f>
        <v/>
      </c>
      <c r="Q303" s="29">
        <f>IF(예실[[#This Row],[보정값]]&lt;&gt;"", 예실[[#This Row],[보정값]], IF(예실[[#This Row],[실적]]="", "", 예실[[#This Row],[실적]]))</f>
        <v>24417000</v>
      </c>
    </row>
    <row r="304" spans="1:17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 s="5">
        <v>25000000</v>
      </c>
      <c r="H304" s="5">
        <v>24297000</v>
      </c>
      <c r="I304" t="s">
        <v>51</v>
      </c>
      <c r="J304" t="s">
        <v>44</v>
      </c>
      <c r="K304">
        <f>COUNTIFS(예실[계정코드], 예실[[#This Row],[계정코드]], 예실[월], 예실[[#This Row],[월]])</f>
        <v>1</v>
      </c>
      <c r="L304">
        <f>AVERAGEIFS(예실[실적], 예실[계정코드], 예실[[#This Row],[계정코드]])</f>
        <v>24819190.476190478</v>
      </c>
      <c r="M304" s="7">
        <f>IF(ISNUMBER(예실[[#This Row],[실적]]), 예실[[#This Row],[실적]]/예실[[#This Row],[계정평균]], "")</f>
        <v>0.97896021319907978</v>
      </c>
      <c r="N304" s="7" t="str">
        <f>IF(예실[[#This Row],[평균대비배수]]="", "", IF(예실[[#This Row],[평균대비배수]]&gt;=튀는값배수기준, "원천확인", ""))</f>
        <v/>
      </c>
      <c r="O304" s="7" t="str">
        <f>예실[[#This Row],[계정코드]]&amp;"|"&amp;TEXT(예실[[#This Row],[월]], "yyyy-mm")</f>
        <v>6190|2025-09</v>
      </c>
      <c r="P304" s="29" t="str">
        <f>IFERROR(INDEX(보정[보정 값], MATCH(예실[[#This Row],[키]], 보정[키], 0)), "")</f>
        <v/>
      </c>
      <c r="Q304" s="29">
        <f>IF(예실[[#This Row],[보정값]]&lt;&gt;"", 예실[[#This Row],[보정값]], IF(예실[[#This Row],[실적]]="", "", 예실[[#This Row],[실적]]))</f>
        <v>24297000</v>
      </c>
    </row>
    <row r="305" spans="1:17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 s="5">
        <v>25000000</v>
      </c>
      <c r="H305" s="5">
        <v>23784000</v>
      </c>
      <c r="I305" t="s">
        <v>51</v>
      </c>
      <c r="J305" t="s">
        <v>44</v>
      </c>
      <c r="K305">
        <f>COUNTIFS(예실[계정코드], 예실[[#This Row],[계정코드]], 예실[월], 예실[[#This Row],[월]])</f>
        <v>1</v>
      </c>
      <c r="L305">
        <f>AVERAGEIFS(예실[실적], 예실[계정코드], 예실[[#This Row],[계정코드]])</f>
        <v>24819190.476190478</v>
      </c>
      <c r="M305" s="7">
        <f>IF(ISNUMBER(예실[[#This Row],[실적]]), 예실[[#This Row],[실적]]/예실[[#This Row],[계정평균]], "")</f>
        <v>0.95829072357603462</v>
      </c>
      <c r="N305" s="7" t="str">
        <f>IF(예실[[#This Row],[평균대비배수]]="", "", IF(예실[[#This Row],[평균대비배수]]&gt;=튀는값배수기준, "원천확인", ""))</f>
        <v/>
      </c>
      <c r="O305" s="7" t="str">
        <f>예실[[#This Row],[계정코드]]&amp;"|"&amp;TEXT(예실[[#This Row],[월]], "yyyy-mm")</f>
        <v>6190|2025-10</v>
      </c>
      <c r="P305" s="29" t="str">
        <f>IFERROR(INDEX(보정[보정 값], MATCH(예실[[#This Row],[키]], 보정[키], 0)), "")</f>
        <v/>
      </c>
      <c r="Q305" s="29">
        <f>IF(예실[[#This Row],[보정값]]&lt;&gt;"", 예실[[#This Row],[보정값]], IF(예실[[#This Row],[실적]]="", "", 예실[[#This Row],[실적]]))</f>
        <v>23784000</v>
      </c>
    </row>
    <row r="306" spans="1:17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 s="5">
        <v>25000000</v>
      </c>
      <c r="H306" s="5">
        <v>25274000</v>
      </c>
      <c r="I306" t="s">
        <v>51</v>
      </c>
      <c r="J306" t="s">
        <v>44</v>
      </c>
      <c r="K306">
        <f>COUNTIFS(예실[계정코드], 예실[[#This Row],[계정코드]], 예실[월], 예실[[#This Row],[월]])</f>
        <v>1</v>
      </c>
      <c r="L306">
        <f>AVERAGEIFS(예실[실적], 예실[계정코드], 예실[[#This Row],[계정코드]])</f>
        <v>24819190.476190478</v>
      </c>
      <c r="M306" s="7">
        <f>IF(ISNUMBER(예실[[#This Row],[실적]]), 예실[[#This Row],[실적]]/예실[[#This Row],[계정평균]], "")</f>
        <v>1.0183249137092456</v>
      </c>
      <c r="N306" s="7" t="str">
        <f>IF(예실[[#This Row],[평균대비배수]]="", "", IF(예실[[#This Row],[평균대비배수]]&gt;=튀는값배수기준, "원천확인", ""))</f>
        <v/>
      </c>
      <c r="O306" s="7" t="str">
        <f>예실[[#This Row],[계정코드]]&amp;"|"&amp;TEXT(예실[[#This Row],[월]], "yyyy-mm")</f>
        <v>6190|2025-11</v>
      </c>
      <c r="P306" s="29" t="str">
        <f>IFERROR(INDEX(보정[보정 값], MATCH(예실[[#This Row],[키]], 보정[키], 0)), "")</f>
        <v/>
      </c>
      <c r="Q306" s="29">
        <f>IF(예실[[#This Row],[보정값]]&lt;&gt;"", 예실[[#This Row],[보정값]], IF(예실[[#This Row],[실적]]="", "", 예실[[#This Row],[실적]]))</f>
        <v>25274000</v>
      </c>
    </row>
    <row r="307" spans="1:17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 s="5">
        <v>25000000</v>
      </c>
      <c r="H307" s="5">
        <v>23713000</v>
      </c>
      <c r="I307" t="s">
        <v>51</v>
      </c>
      <c r="J307" t="s">
        <v>44</v>
      </c>
      <c r="K307">
        <f>COUNTIFS(예실[계정코드], 예실[[#This Row],[계정코드]], 예실[월], 예실[[#This Row],[월]])</f>
        <v>1</v>
      </c>
      <c r="L307">
        <f>AVERAGEIFS(예실[실적], 예실[계정코드], 예실[[#This Row],[계정코드]])</f>
        <v>24819190.476190478</v>
      </c>
      <c r="M307" s="7">
        <f>IF(ISNUMBER(예실[[#This Row],[실적]]), 예실[[#This Row],[실적]]/예실[[#This Row],[계정평균]], "")</f>
        <v>0.95543003397908299</v>
      </c>
      <c r="N307" s="7" t="str">
        <f>IF(예실[[#This Row],[평균대비배수]]="", "", IF(예실[[#This Row],[평균대비배수]]&gt;=튀는값배수기준, "원천확인", ""))</f>
        <v/>
      </c>
      <c r="O307" s="7" t="str">
        <f>예실[[#This Row],[계정코드]]&amp;"|"&amp;TEXT(예실[[#This Row],[월]], "yyyy-mm")</f>
        <v>6190|2025-12</v>
      </c>
      <c r="P307" s="29" t="str">
        <f>IFERROR(INDEX(보정[보정 값], MATCH(예실[[#This Row],[키]], 보정[키], 0)), "")</f>
        <v/>
      </c>
      <c r="Q307" s="29">
        <f>IF(예실[[#This Row],[보정값]]&lt;&gt;"", 예실[[#This Row],[보정값]], IF(예실[[#This Row],[실적]]="", "", 예실[[#This Row],[실적]]))</f>
        <v>23713000</v>
      </c>
    </row>
    <row r="308" spans="1:17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 s="5">
        <v>25000000</v>
      </c>
      <c r="H308" s="5">
        <v>25856000</v>
      </c>
      <c r="I308" t="s">
        <v>51</v>
      </c>
      <c r="J308" t="s">
        <v>44</v>
      </c>
      <c r="K308">
        <f>COUNTIFS(예실[계정코드], 예실[[#This Row],[계정코드]], 예실[월], 예실[[#This Row],[월]])</f>
        <v>1</v>
      </c>
      <c r="L308">
        <f>AVERAGEIFS(예실[실적], 예실[계정코드], 예실[[#This Row],[계정코드]])</f>
        <v>24819190.476190478</v>
      </c>
      <c r="M308" s="7">
        <f>IF(ISNUMBER(예실[[#This Row],[실적]]), 예실[[#This Row],[실적]]/예실[[#This Row],[계정평균]], "")</f>
        <v>1.0417745101236946</v>
      </c>
      <c r="N308" s="7" t="str">
        <f>IF(예실[[#This Row],[평균대비배수]]="", "", IF(예실[[#This Row],[평균대비배수]]&gt;=튀는값배수기준, "원천확인", ""))</f>
        <v/>
      </c>
      <c r="O308" s="7" t="str">
        <f>예실[[#This Row],[계정코드]]&amp;"|"&amp;TEXT(예실[[#This Row],[월]], "yyyy-mm")</f>
        <v>6190|2026-01</v>
      </c>
      <c r="P308" s="29" t="str">
        <f>IFERROR(INDEX(보정[보정 값], MATCH(예실[[#This Row],[키]], 보정[키], 0)), "")</f>
        <v/>
      </c>
      <c r="Q308" s="29">
        <f>IF(예실[[#This Row],[보정값]]&lt;&gt;"", 예실[[#This Row],[보정값]], IF(예실[[#This Row],[실적]]="", "", 예실[[#This Row],[실적]]))</f>
        <v>25856000</v>
      </c>
    </row>
    <row r="309" spans="1:17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 s="5">
        <v>25000000</v>
      </c>
      <c r="H309" s="5">
        <v>24052000</v>
      </c>
      <c r="I309" t="s">
        <v>51</v>
      </c>
      <c r="J309" t="s">
        <v>44</v>
      </c>
      <c r="K309">
        <f>COUNTIFS(예실[계정코드], 예실[[#This Row],[계정코드]], 예실[월], 예실[[#This Row],[월]])</f>
        <v>1</v>
      </c>
      <c r="L309">
        <f>AVERAGEIFS(예실[실적], 예실[계정코드], 예실[[#This Row],[계정코드]])</f>
        <v>24819190.476190478</v>
      </c>
      <c r="M309" s="7">
        <f>IF(ISNUMBER(예실[[#This Row],[실적]]), 예실[[#This Row],[실적]]/예실[[#This Row],[계정평균]], "")</f>
        <v>0.9690888195194578</v>
      </c>
      <c r="N309" s="7" t="str">
        <f>IF(예실[[#This Row],[평균대비배수]]="", "", IF(예실[[#This Row],[평균대비배수]]&gt;=튀는값배수기준, "원천확인", ""))</f>
        <v/>
      </c>
      <c r="O309" s="7" t="str">
        <f>예실[[#This Row],[계정코드]]&amp;"|"&amp;TEXT(예실[[#This Row],[월]], "yyyy-mm")</f>
        <v>6190|2026-02</v>
      </c>
      <c r="P309" s="29" t="str">
        <f>IFERROR(INDEX(보정[보정 값], MATCH(예실[[#This Row],[키]], 보정[키], 0)), "")</f>
        <v/>
      </c>
      <c r="Q309" s="29">
        <f>IF(예실[[#This Row],[보정값]]&lt;&gt;"", 예실[[#This Row],[보정값]], IF(예실[[#This Row],[실적]]="", "", 예실[[#This Row],[실적]]))</f>
        <v>24052000</v>
      </c>
    </row>
    <row r="310" spans="1:17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 s="5">
        <v>25000000</v>
      </c>
      <c r="H310" s="5">
        <v>24697000</v>
      </c>
      <c r="I310" t="s">
        <v>51</v>
      </c>
      <c r="J310" t="s">
        <v>44</v>
      </c>
      <c r="K310">
        <f>COUNTIFS(예실[계정코드], 예실[[#This Row],[계정코드]], 예실[월], 예실[[#This Row],[월]])</f>
        <v>1</v>
      </c>
      <c r="L310">
        <f>AVERAGEIFS(예실[실적], 예실[계정코드], 예실[[#This Row],[계정코드]])</f>
        <v>24819190.476190478</v>
      </c>
      <c r="M310" s="7">
        <f>IF(ISNUMBER(예실[[#This Row],[실적]]), 예실[[#This Row],[실적]]/예실[[#This Row],[계정평균]], "")</f>
        <v>0.99507677430866659</v>
      </c>
      <c r="N310" s="7" t="str">
        <f>IF(예실[[#This Row],[평균대비배수]]="", "", IF(예실[[#This Row],[평균대비배수]]&gt;=튀는값배수기준, "원천확인", ""))</f>
        <v/>
      </c>
      <c r="O310" s="7" t="str">
        <f>예실[[#This Row],[계정코드]]&amp;"|"&amp;TEXT(예실[[#This Row],[월]], "yyyy-mm")</f>
        <v>6190|2026-03</v>
      </c>
      <c r="P310" s="29" t="str">
        <f>IFERROR(INDEX(보정[보정 값], MATCH(예실[[#This Row],[키]], 보정[키], 0)), "")</f>
        <v/>
      </c>
      <c r="Q310" s="29">
        <f>IF(예실[[#This Row],[보정값]]&lt;&gt;"", 예실[[#This Row],[보정값]], IF(예실[[#This Row],[실적]]="", "", 예실[[#This Row],[실적]]))</f>
        <v>24697000</v>
      </c>
    </row>
    <row r="311" spans="1:17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 s="5">
        <v>25000000</v>
      </c>
      <c r="H311" s="5">
        <v>23339000</v>
      </c>
      <c r="I311" t="s">
        <v>51</v>
      </c>
      <c r="J311" t="s">
        <v>44</v>
      </c>
      <c r="K311">
        <f>COUNTIFS(예실[계정코드], 예실[[#This Row],[계정코드]], 예실[월], 예실[[#This Row],[월]])</f>
        <v>1</v>
      </c>
      <c r="L311">
        <f>AVERAGEIFS(예실[실적], 예실[계정코드], 예실[[#This Row],[계정코드]])</f>
        <v>24819190.476190478</v>
      </c>
      <c r="M311" s="7">
        <f>IF(ISNUMBER(예실[[#This Row],[실적]]), 예실[[#This Row],[실적]]/예실[[#This Row],[계정평균]], "")</f>
        <v>0.94036104934161924</v>
      </c>
      <c r="N311" s="7" t="str">
        <f>IF(예실[[#This Row],[평균대비배수]]="", "", IF(예실[[#This Row],[평균대비배수]]&gt;=튀는값배수기준, "원천확인", ""))</f>
        <v/>
      </c>
      <c r="O311" s="7" t="str">
        <f>예실[[#This Row],[계정코드]]&amp;"|"&amp;TEXT(예실[[#This Row],[월]], "yyyy-mm")</f>
        <v>6190|2026-04</v>
      </c>
      <c r="P311" s="29" t="str">
        <f>IFERROR(INDEX(보정[보정 값], MATCH(예실[[#This Row],[키]], 보정[키], 0)), "")</f>
        <v/>
      </c>
      <c r="Q311" s="29">
        <f>IF(예실[[#This Row],[보정값]]&lt;&gt;"", 예실[[#This Row],[보정값]], IF(예실[[#This Row],[실적]]="", "", 예실[[#This Row],[실적]]))</f>
        <v>23339000</v>
      </c>
    </row>
    <row r="312" spans="1:17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 s="5">
        <v>25000000</v>
      </c>
      <c r="H312" s="5">
        <v>24727000</v>
      </c>
      <c r="I312" t="s">
        <v>51</v>
      </c>
      <c r="J312" t="s">
        <v>44</v>
      </c>
      <c r="K312">
        <f>COUNTIFS(예실[계정코드], 예실[[#This Row],[계정코드]], 예실[월], 예실[[#This Row],[월]])</f>
        <v>1</v>
      </c>
      <c r="L312">
        <f>AVERAGEIFS(예실[실적], 예실[계정코드], 예실[[#This Row],[계정코드]])</f>
        <v>24819190.476190478</v>
      </c>
      <c r="M312" s="7">
        <f>IF(ISNUMBER(예실[[#This Row],[실적]]), 예실[[#This Row],[실적]]/예실[[#This Row],[계정평균]], "")</f>
        <v>0.99628551639188567</v>
      </c>
      <c r="N312" s="7" t="str">
        <f>IF(예실[[#This Row],[평균대비배수]]="", "", IF(예실[[#This Row],[평균대비배수]]&gt;=튀는값배수기준, "원천확인", ""))</f>
        <v/>
      </c>
      <c r="O312" s="7" t="str">
        <f>예실[[#This Row],[계정코드]]&amp;"|"&amp;TEXT(예실[[#This Row],[월]], "yyyy-mm")</f>
        <v>6190|2026-05</v>
      </c>
      <c r="P312" s="29" t="str">
        <f>IFERROR(INDEX(보정[보정 값], MATCH(예실[[#This Row],[키]], 보정[키], 0)), "")</f>
        <v/>
      </c>
      <c r="Q312" s="29">
        <f>IF(예실[[#This Row],[보정값]]&lt;&gt;"", 예실[[#This Row],[보정값]], IF(예실[[#This Row],[실적]]="", "", 예실[[#This Row],[실적]]))</f>
        <v>24727000</v>
      </c>
    </row>
    <row r="313" spans="1:17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 s="5">
        <v>25000000</v>
      </c>
      <c r="H313" s="5">
        <v>23735000</v>
      </c>
      <c r="I313" t="s">
        <v>51</v>
      </c>
      <c r="J313" t="s">
        <v>44</v>
      </c>
      <c r="K313">
        <f>COUNTIFS(예실[계정코드], 예실[[#This Row],[계정코드]], 예실[월], 예실[[#This Row],[월]])</f>
        <v>1</v>
      </c>
      <c r="L313">
        <f>AVERAGEIFS(예실[실적], 예실[계정코드], 예실[[#This Row],[계정코드]])</f>
        <v>24819190.476190478</v>
      </c>
      <c r="M313" s="7">
        <f>IF(ISNUMBER(예실[[#This Row],[실적]]), 예실[[#This Row],[실적]]/예실[[#This Row],[계정평균]], "")</f>
        <v>0.95631644484011025</v>
      </c>
      <c r="N313" s="7" t="str">
        <f>IF(예실[[#This Row],[평균대비배수]]="", "", IF(예실[[#This Row],[평균대비배수]]&gt;=튀는값배수기준, "원천확인", ""))</f>
        <v/>
      </c>
      <c r="O313" s="7" t="str">
        <f>예실[[#This Row],[계정코드]]&amp;"|"&amp;TEXT(예실[[#This Row],[월]], "yyyy-mm")</f>
        <v>6190|2026-06</v>
      </c>
      <c r="P313" s="29" t="str">
        <f>IFERROR(INDEX(보정[보정 값], MATCH(예실[[#This Row],[키]], 보정[키], 0)), "")</f>
        <v/>
      </c>
      <c r="Q313" s="29">
        <f>IF(예실[[#This Row],[보정값]]&lt;&gt;"", 예실[[#This Row],[보정값]], IF(예실[[#This Row],[실적]]="", "", 예실[[#This Row],[실적]]))</f>
        <v>23735000</v>
      </c>
    </row>
    <row r="314" spans="1:17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 s="5">
        <v>25000000</v>
      </c>
      <c r="H314" s="5">
        <v>32102000</v>
      </c>
      <c r="I314" t="s">
        <v>51</v>
      </c>
      <c r="J314" t="s">
        <v>44</v>
      </c>
      <c r="K314">
        <f>COUNTIFS(예실[계정코드], 예실[[#This Row],[계정코드]], 예실[월], 예실[[#This Row],[월]])</f>
        <v>1</v>
      </c>
      <c r="L314">
        <f>AVERAGEIFS(예실[실적], 예실[계정코드], 예실[[#This Row],[계정코드]])</f>
        <v>24819190.476190478</v>
      </c>
      <c r="M314" s="7">
        <f>IF(ISNUMBER(예실[[#This Row],[실적]]), 예실[[#This Row],[실적]]/예실[[#This Row],[계정평균]], "")</f>
        <v>1.2934346118498934</v>
      </c>
      <c r="N314" s="7" t="str">
        <f>IF(예실[[#This Row],[평균대비배수]]="", "", IF(예실[[#This Row],[평균대비배수]]&gt;=튀는값배수기준, "원천확인", ""))</f>
        <v/>
      </c>
      <c r="O314" s="7" t="str">
        <f>예실[[#This Row],[계정코드]]&amp;"|"&amp;TEXT(예실[[#This Row],[월]], "yyyy-mm")</f>
        <v>6190|2026-07</v>
      </c>
      <c r="P314" s="29" t="str">
        <f>IFERROR(INDEX(보정[보정 값], MATCH(예실[[#This Row],[키]], 보정[키], 0)), "")</f>
        <v/>
      </c>
      <c r="Q314" s="29">
        <f>IF(예실[[#This Row],[보정값]]&lt;&gt;"", 예실[[#This Row],[보정값]], IF(예실[[#This Row],[실적]]="", "", 예실[[#This Row],[실적]]))</f>
        <v>32102000</v>
      </c>
    </row>
    <row r="315" spans="1:17">
      <c r="A315" t="s">
        <v>67</v>
      </c>
      <c r="B315" t="s">
        <v>68</v>
      </c>
      <c r="C315" s="6">
        <v>46235</v>
      </c>
      <c r="D315">
        <v>2026</v>
      </c>
      <c r="E315">
        <v>8</v>
      </c>
      <c r="F315">
        <v>3</v>
      </c>
      <c r="G315" s="5">
        <v>25000000</v>
      </c>
      <c r="H315" s="5">
        <v>25738000</v>
      </c>
      <c r="I315" t="s">
        <v>51</v>
      </c>
      <c r="J315" t="s">
        <v>44</v>
      </c>
      <c r="K315">
        <f>COUNTIFS(예실[계정코드], 예실[[#This Row],[계정코드]], 예실[월], 예실[[#This Row],[월]])</f>
        <v>1</v>
      </c>
      <c r="L315">
        <f>AVERAGEIFS(예실[실적], 예실[계정코드], 예실[[#This Row],[계정코드]])</f>
        <v>24819190.476190478</v>
      </c>
      <c r="M315" s="7">
        <f>IF(ISNUMBER(예실[[#This Row],[실적]]), 예실[[#This Row],[실적]]/예실[[#This Row],[계정평균]], "")</f>
        <v>1.0370201245963664</v>
      </c>
      <c r="N315" s="7" t="str">
        <f>IF(예실[[#This Row],[평균대비배수]]="", "", IF(예실[[#This Row],[평균대비배수]]&gt;=튀는값배수기준, "원천확인", ""))</f>
        <v/>
      </c>
      <c r="O315" s="7" t="str">
        <f>예실[[#This Row],[계정코드]]&amp;"|"&amp;TEXT(예실[[#This Row],[월]], "yyyy-mm")</f>
        <v>6190|2026-08</v>
      </c>
      <c r="P315" s="29" t="str">
        <f>IFERROR(INDEX(보정[보정 값], MATCH(예실[[#This Row],[키]], 보정[키], 0)), "")</f>
        <v/>
      </c>
      <c r="Q315" s="29">
        <f>IF(예실[[#This Row],[보정값]]&lt;&gt;"", 예실[[#This Row],[보정값]], IF(예실[[#This Row],[실적]]="", "", 예실[[#This Row],[실적]]))</f>
        <v>25738000</v>
      </c>
    </row>
    <row r="316" spans="1:17">
      <c r="A316" t="s">
        <v>67</v>
      </c>
      <c r="B316" t="s">
        <v>68</v>
      </c>
      <c r="C316" s="6">
        <v>46266</v>
      </c>
      <c r="D316">
        <v>2026</v>
      </c>
      <c r="E316">
        <v>9</v>
      </c>
      <c r="F316">
        <v>3</v>
      </c>
      <c r="G316" s="5">
        <v>25000000</v>
      </c>
      <c r="H316" s="5">
        <v>25969000</v>
      </c>
      <c r="I316" t="s">
        <v>51</v>
      </c>
      <c r="J316" t="s">
        <v>44</v>
      </c>
      <c r="K316">
        <f>COUNTIFS(예실[계정코드], 예실[[#This Row],[계정코드]], 예실[월], 예실[[#This Row],[월]])</f>
        <v>1</v>
      </c>
      <c r="L316">
        <f>AVERAGEIFS(예실[실적], 예실[계정코드], 예실[[#This Row],[계정코드]])</f>
        <v>24819190.476190478</v>
      </c>
      <c r="M316" s="7">
        <f>IF(ISNUMBER(예실[[#This Row],[실적]]), 예실[[#This Row],[실적]]/예실[[#This Row],[계정평균]], "")</f>
        <v>1.0463274386371528</v>
      </c>
      <c r="N316" s="7" t="str">
        <f>IF(예실[[#This Row],[평균대비배수]]="", "", IF(예실[[#This Row],[평균대비배수]]&gt;=튀는값배수기준, "원천확인", ""))</f>
        <v/>
      </c>
      <c r="O316" s="7" t="str">
        <f>예실[[#This Row],[계정코드]]&amp;"|"&amp;TEXT(예실[[#This Row],[월]], "yyyy-mm")</f>
        <v>6190|2026-09</v>
      </c>
      <c r="P316" s="29" t="str">
        <f>IFERROR(INDEX(보정[보정 값], MATCH(예실[[#This Row],[키]], 보정[키], 0)), "")</f>
        <v/>
      </c>
      <c r="Q316" s="29">
        <f>IF(예실[[#This Row],[보정값]]&lt;&gt;"", 예실[[#This Row],[보정값]], IF(예실[[#This Row],[실적]]="", "", 예실[[#This Row],[실적]]))</f>
        <v>25969000</v>
      </c>
    </row>
    <row r="317" spans="1:17">
      <c r="A317" t="s">
        <v>69</v>
      </c>
      <c r="B317" t="s">
        <v>70</v>
      </c>
      <c r="C317" s="6">
        <v>45658</v>
      </c>
      <c r="D317">
        <v>2025</v>
      </c>
      <c r="E317">
        <v>1</v>
      </c>
      <c r="F317">
        <v>1</v>
      </c>
      <c r="G317" s="5">
        <v>30000000</v>
      </c>
      <c r="H317" s="5">
        <v>31747000</v>
      </c>
      <c r="I317" t="s">
        <v>51</v>
      </c>
      <c r="J317" t="s">
        <v>44</v>
      </c>
      <c r="K317">
        <f>COUNTIFS(예실[계정코드], 예실[[#This Row],[계정코드]], 예실[월], 예실[[#This Row],[월]])</f>
        <v>1</v>
      </c>
      <c r="L317">
        <f>AVERAGEIFS(예실[실적], 예실[계정코드], 예실[[#This Row],[계정코드]])</f>
        <v>33766619.047619045</v>
      </c>
      <c r="M317" s="7">
        <f>IF(ISNUMBER(예실[[#This Row],[실적]]), 예실[[#This Row],[실적]]/예실[[#This Row],[계정평균]], "")</f>
        <v>0.94018888758833397</v>
      </c>
      <c r="N317" s="7" t="str">
        <f>IF(예실[[#This Row],[평균대비배수]]="", "", IF(예실[[#This Row],[평균대비배수]]&gt;=튀는값배수기준, "원천확인", ""))</f>
        <v/>
      </c>
      <c r="O317" s="7" t="str">
        <f>예실[[#This Row],[계정코드]]&amp;"|"&amp;TEXT(예실[[#This Row],[월]], "yyyy-mm")</f>
        <v>6200|2025-01</v>
      </c>
      <c r="P317" s="29" t="str">
        <f>IFERROR(INDEX(보정[보정 값], MATCH(예실[[#This Row],[키]], 보정[키], 0)), "")</f>
        <v/>
      </c>
      <c r="Q317" s="29">
        <f>IF(예실[[#This Row],[보정값]]&lt;&gt;"", 예실[[#This Row],[보정값]], IF(예실[[#This Row],[실적]]="", "", 예실[[#This Row],[실적]]))</f>
        <v>31747000</v>
      </c>
    </row>
    <row r="318" spans="1:17">
      <c r="A318" t="s">
        <v>69</v>
      </c>
      <c r="B318" t="s">
        <v>70</v>
      </c>
      <c r="C318" s="6">
        <v>45689</v>
      </c>
      <c r="D318">
        <v>2025</v>
      </c>
      <c r="E318">
        <v>2</v>
      </c>
      <c r="F318">
        <v>1</v>
      </c>
      <c r="G318" s="5">
        <v>30000000</v>
      </c>
      <c r="H318" s="5">
        <v>27277000</v>
      </c>
      <c r="I318" t="s">
        <v>51</v>
      </c>
      <c r="J318" t="s">
        <v>44</v>
      </c>
      <c r="K318">
        <f>COUNTIFS(예실[계정코드], 예실[[#This Row],[계정코드]], 예실[월], 예실[[#This Row],[월]])</f>
        <v>1</v>
      </c>
      <c r="L318">
        <f>AVERAGEIFS(예실[실적], 예실[계정코드], 예실[[#This Row],[계정코드]])</f>
        <v>33766619.047619045</v>
      </c>
      <c r="M318" s="7">
        <f>IF(ISNUMBER(예실[[#This Row],[실적]]), 예실[[#This Row],[실적]]/예실[[#This Row],[계정평균]], "")</f>
        <v>0.80780962883885055</v>
      </c>
      <c r="N318" s="7" t="str">
        <f>IF(예실[[#This Row],[평균대비배수]]="", "", IF(예실[[#This Row],[평균대비배수]]&gt;=튀는값배수기준, "원천확인", ""))</f>
        <v/>
      </c>
      <c r="O318" s="7" t="str">
        <f>예실[[#This Row],[계정코드]]&amp;"|"&amp;TEXT(예실[[#This Row],[월]], "yyyy-mm")</f>
        <v>6200|2025-02</v>
      </c>
      <c r="P318" s="29" t="str">
        <f>IFERROR(INDEX(보정[보정 값], MATCH(예실[[#This Row],[키]], 보정[키], 0)), "")</f>
        <v/>
      </c>
      <c r="Q318" s="29">
        <f>IF(예실[[#This Row],[보정값]]&lt;&gt;"", 예실[[#This Row],[보정값]], IF(예실[[#This Row],[실적]]="", "", 예실[[#This Row],[실적]]))</f>
        <v>27277000</v>
      </c>
    </row>
    <row r="319" spans="1:17">
      <c r="A319" t="s">
        <v>69</v>
      </c>
      <c r="B319" t="s">
        <v>70</v>
      </c>
      <c r="C319" s="6">
        <v>45717</v>
      </c>
      <c r="D319">
        <v>2025</v>
      </c>
      <c r="E319">
        <v>3</v>
      </c>
      <c r="F319">
        <v>1</v>
      </c>
      <c r="G319" s="5">
        <v>30000000</v>
      </c>
      <c r="H319" s="5">
        <v>29970000</v>
      </c>
      <c r="I319" t="s">
        <v>51</v>
      </c>
      <c r="J319" t="s">
        <v>44</v>
      </c>
      <c r="K319">
        <f>COUNTIFS(예실[계정코드], 예실[[#This Row],[계정코드]], 예실[월], 예실[[#This Row],[월]])</f>
        <v>1</v>
      </c>
      <c r="L319">
        <f>AVERAGEIFS(예실[실적], 예실[계정코드], 예실[[#This Row],[계정코드]])</f>
        <v>33766619.047619045</v>
      </c>
      <c r="M319" s="7">
        <f>IF(ISNUMBER(예실[[#This Row],[실적]]), 예실[[#This Row],[실적]]/예실[[#This Row],[계정평균]], "")</f>
        <v>0.8875629496022418</v>
      </c>
      <c r="N319" s="7" t="str">
        <f>IF(예실[[#This Row],[평균대비배수]]="", "", IF(예실[[#This Row],[평균대비배수]]&gt;=튀는값배수기준, "원천확인", ""))</f>
        <v/>
      </c>
      <c r="O319" s="7" t="str">
        <f>예실[[#This Row],[계정코드]]&amp;"|"&amp;TEXT(예실[[#This Row],[월]], "yyyy-mm")</f>
        <v>6200|2025-03</v>
      </c>
      <c r="P319" s="29" t="str">
        <f>IFERROR(INDEX(보정[보정 값], MATCH(예실[[#This Row],[키]], 보정[키], 0)), "")</f>
        <v/>
      </c>
      <c r="Q319" s="29">
        <f>IF(예실[[#This Row],[보정값]]&lt;&gt;"", 예실[[#This Row],[보정값]], IF(예실[[#This Row],[실적]]="", "", 예실[[#This Row],[실적]]))</f>
        <v>29970000</v>
      </c>
    </row>
    <row r="320" spans="1:17">
      <c r="A320" t="s">
        <v>69</v>
      </c>
      <c r="B320" t="s">
        <v>70</v>
      </c>
      <c r="C320" s="6">
        <v>45748</v>
      </c>
      <c r="D320">
        <v>2025</v>
      </c>
      <c r="E320">
        <v>4</v>
      </c>
      <c r="F320">
        <v>2</v>
      </c>
      <c r="G320" s="5">
        <v>30000000</v>
      </c>
      <c r="H320" s="5">
        <v>26925000</v>
      </c>
      <c r="I320" t="s">
        <v>51</v>
      </c>
      <c r="J320" t="s">
        <v>44</v>
      </c>
      <c r="K320">
        <f>COUNTIFS(예실[계정코드], 예실[[#This Row],[계정코드]], 예실[월], 예실[[#This Row],[월]])</f>
        <v>1</v>
      </c>
      <c r="L320">
        <f>AVERAGEIFS(예실[실적], 예실[계정코드], 예실[[#This Row],[계정코드]])</f>
        <v>33766619.047619045</v>
      </c>
      <c r="M320" s="7">
        <f>IF(ISNUMBER(예실[[#This Row],[실적]]), 예실[[#This Row],[실적]]/예실[[#This Row],[계정평균]], "")</f>
        <v>0.79738513240041242</v>
      </c>
      <c r="N320" s="7" t="str">
        <f>IF(예실[[#This Row],[평균대비배수]]="", "", IF(예실[[#This Row],[평균대비배수]]&gt;=튀는값배수기준, "원천확인", ""))</f>
        <v/>
      </c>
      <c r="O320" s="7" t="str">
        <f>예실[[#This Row],[계정코드]]&amp;"|"&amp;TEXT(예실[[#This Row],[월]], "yyyy-mm")</f>
        <v>6200|2025-04</v>
      </c>
      <c r="P320" s="29" t="str">
        <f>IFERROR(INDEX(보정[보정 값], MATCH(예실[[#This Row],[키]], 보정[키], 0)), "")</f>
        <v/>
      </c>
      <c r="Q320" s="29">
        <f>IF(예실[[#This Row],[보정값]]&lt;&gt;"", 예실[[#This Row],[보정값]], IF(예실[[#This Row],[실적]]="", "", 예실[[#This Row],[실적]]))</f>
        <v>26925000</v>
      </c>
    </row>
    <row r="321" spans="1:17">
      <c r="A321" t="s">
        <v>69</v>
      </c>
      <c r="B321" t="s">
        <v>70</v>
      </c>
      <c r="C321" s="6">
        <v>45778</v>
      </c>
      <c r="D321">
        <v>2025</v>
      </c>
      <c r="E321">
        <v>5</v>
      </c>
      <c r="F321">
        <v>2</v>
      </c>
      <c r="G321" s="5">
        <v>30000000</v>
      </c>
      <c r="H321" s="5">
        <v>30343000</v>
      </c>
      <c r="I321" t="s">
        <v>51</v>
      </c>
      <c r="J321" t="s">
        <v>44</v>
      </c>
      <c r="K321">
        <f>COUNTIFS(예실[계정코드], 예실[[#This Row],[계정코드]], 예실[월], 예실[[#This Row],[월]])</f>
        <v>1</v>
      </c>
      <c r="L321">
        <f>AVERAGEIFS(예실[실적], 예실[계정코드], 예실[[#This Row],[계정코드]])</f>
        <v>33766619.047619045</v>
      </c>
      <c r="M321" s="7">
        <f>IF(ISNUMBER(예실[[#This Row],[실적]]), 예실[[#This Row],[실적]]/예실[[#This Row],[계정평균]], "")</f>
        <v>0.89860936202138209</v>
      </c>
      <c r="N321" s="7" t="str">
        <f>IF(예실[[#This Row],[평균대비배수]]="", "", IF(예실[[#This Row],[평균대비배수]]&gt;=튀는값배수기준, "원천확인", ""))</f>
        <v/>
      </c>
      <c r="O321" s="7" t="str">
        <f>예실[[#This Row],[계정코드]]&amp;"|"&amp;TEXT(예실[[#This Row],[월]], "yyyy-mm")</f>
        <v>6200|2025-05</v>
      </c>
      <c r="P321" s="29" t="str">
        <f>IFERROR(INDEX(보정[보정 값], MATCH(예실[[#This Row],[키]], 보정[키], 0)), "")</f>
        <v/>
      </c>
      <c r="Q321" s="29">
        <f>IF(예실[[#This Row],[보정값]]&lt;&gt;"", 예실[[#This Row],[보정값]], IF(예실[[#This Row],[실적]]="", "", 예실[[#This Row],[실적]]))</f>
        <v>30343000</v>
      </c>
    </row>
    <row r="322" spans="1:17">
      <c r="A322" t="s">
        <v>69</v>
      </c>
      <c r="B322" t="s">
        <v>70</v>
      </c>
      <c r="C322" s="6">
        <v>45809</v>
      </c>
      <c r="D322">
        <v>2025</v>
      </c>
      <c r="E322">
        <v>6</v>
      </c>
      <c r="F322">
        <v>2</v>
      </c>
      <c r="G322" s="5">
        <v>30000000</v>
      </c>
      <c r="H322" s="5">
        <v>29320000</v>
      </c>
      <c r="I322" t="s">
        <v>51</v>
      </c>
      <c r="J322" t="s">
        <v>44</v>
      </c>
      <c r="K322">
        <f>COUNTIFS(예실[계정코드], 예실[[#This Row],[계정코드]], 예실[월], 예실[[#This Row],[월]])</f>
        <v>1</v>
      </c>
      <c r="L322">
        <f>AVERAGEIFS(예실[실적], 예실[계정코드], 예실[[#This Row],[계정코드]])</f>
        <v>33766619.047619045</v>
      </c>
      <c r="M322" s="7">
        <f>IF(ISNUMBER(예실[[#This Row],[실적]]), 예실[[#This Row],[실적]]/예실[[#This Row],[계정평균]], "")</f>
        <v>0.8683131692471715</v>
      </c>
      <c r="N322" s="7" t="str">
        <f>IF(예실[[#This Row],[평균대비배수]]="", "", IF(예실[[#This Row],[평균대비배수]]&gt;=튀는값배수기준, "원천확인", ""))</f>
        <v/>
      </c>
      <c r="O322" s="7" t="str">
        <f>예실[[#This Row],[계정코드]]&amp;"|"&amp;TEXT(예실[[#This Row],[월]], "yyyy-mm")</f>
        <v>6200|2025-06</v>
      </c>
      <c r="P322" s="29" t="str">
        <f>IFERROR(INDEX(보정[보정 값], MATCH(예실[[#This Row],[키]], 보정[키], 0)), "")</f>
        <v/>
      </c>
      <c r="Q322" s="29">
        <f>IF(예실[[#This Row],[보정값]]&lt;&gt;"", 예실[[#This Row],[보정값]], IF(예실[[#This Row],[실적]]="", "", 예실[[#This Row],[실적]]))</f>
        <v>29320000</v>
      </c>
    </row>
    <row r="323" spans="1:17">
      <c r="A323" t="s">
        <v>69</v>
      </c>
      <c r="B323" t="s">
        <v>70</v>
      </c>
      <c r="C323" s="6">
        <v>45839</v>
      </c>
      <c r="D323">
        <v>2025</v>
      </c>
      <c r="E323">
        <v>7</v>
      </c>
      <c r="F323">
        <v>3</v>
      </c>
      <c r="G323" s="5">
        <v>30000000</v>
      </c>
      <c r="H323" s="5">
        <v>29600000</v>
      </c>
      <c r="I323" t="s">
        <v>51</v>
      </c>
      <c r="J323" t="s">
        <v>44</v>
      </c>
      <c r="K323">
        <f>COUNTIFS(예실[계정코드], 예실[[#This Row],[계정코드]], 예실[월], 예실[[#This Row],[월]])</f>
        <v>1</v>
      </c>
      <c r="L323">
        <f>AVERAGEIFS(예실[실적], 예실[계정코드], 예실[[#This Row],[계정코드]])</f>
        <v>33766619.047619045</v>
      </c>
      <c r="M323" s="7">
        <f>IF(ISNUMBER(예실[[#This Row],[실적]]), 예실[[#This Row],[실적]]/예실[[#This Row],[계정평균]], "")</f>
        <v>0.87660538232320173</v>
      </c>
      <c r="N323" s="7" t="str">
        <f>IF(예실[[#This Row],[평균대비배수]]="", "", IF(예실[[#This Row],[평균대비배수]]&gt;=튀는값배수기준, "원천확인", ""))</f>
        <v/>
      </c>
      <c r="O323" s="7" t="str">
        <f>예실[[#This Row],[계정코드]]&amp;"|"&amp;TEXT(예실[[#This Row],[월]], "yyyy-mm")</f>
        <v>6200|2025-07</v>
      </c>
      <c r="P323" s="29" t="str">
        <f>IFERROR(INDEX(보정[보정 값], MATCH(예실[[#This Row],[키]], 보정[키], 0)), "")</f>
        <v/>
      </c>
      <c r="Q323" s="29">
        <f>IF(예실[[#This Row],[보정값]]&lt;&gt;"", 예실[[#This Row],[보정값]], IF(예실[[#This Row],[실적]]="", "", 예실[[#This Row],[실적]]))</f>
        <v>29600000</v>
      </c>
    </row>
    <row r="324" spans="1:17">
      <c r="A324" t="s">
        <v>69</v>
      </c>
      <c r="B324" t="s">
        <v>70</v>
      </c>
      <c r="C324" s="6">
        <v>45870</v>
      </c>
      <c r="D324">
        <v>2025</v>
      </c>
      <c r="E324">
        <v>8</v>
      </c>
      <c r="F324">
        <v>3</v>
      </c>
      <c r="G324" s="5">
        <v>30000000</v>
      </c>
      <c r="H324" s="5">
        <v>27413000</v>
      </c>
      <c r="I324" t="s">
        <v>51</v>
      </c>
      <c r="J324" t="s">
        <v>44</v>
      </c>
      <c r="K324">
        <f>COUNTIFS(예실[계정코드], 예실[[#This Row],[계정코드]], 예실[월], 예실[[#This Row],[월]])</f>
        <v>1</v>
      </c>
      <c r="L324">
        <f>AVERAGEIFS(예실[실적], 예실[계정코드], 예실[[#This Row],[계정코드]])</f>
        <v>33766619.047619045</v>
      </c>
      <c r="M324" s="7">
        <f>IF(ISNUMBER(예실[[#This Row],[실적]]), 예실[[#This Row],[실적]]/예실[[#This Row],[계정평균]], "")</f>
        <v>0.81183727519006521</v>
      </c>
      <c r="N324" s="7" t="str">
        <f>IF(예실[[#This Row],[평균대비배수]]="", "", IF(예실[[#This Row],[평균대비배수]]&gt;=튀는값배수기준, "원천확인", ""))</f>
        <v/>
      </c>
      <c r="O324" s="7" t="str">
        <f>예실[[#This Row],[계정코드]]&amp;"|"&amp;TEXT(예실[[#This Row],[월]], "yyyy-mm")</f>
        <v>6200|2025-08</v>
      </c>
      <c r="P324" s="29" t="str">
        <f>IFERROR(INDEX(보정[보정 값], MATCH(예실[[#This Row],[키]], 보정[키], 0)), "")</f>
        <v/>
      </c>
      <c r="Q324" s="29">
        <f>IF(예실[[#This Row],[보정값]]&lt;&gt;"", 예실[[#This Row],[보정값]], IF(예실[[#This Row],[실적]]="", "", 예실[[#This Row],[실적]]))</f>
        <v>27413000</v>
      </c>
    </row>
    <row r="325" spans="1:17">
      <c r="A325" t="s">
        <v>69</v>
      </c>
      <c r="B325" t="s">
        <v>70</v>
      </c>
      <c r="C325" s="6">
        <v>45901</v>
      </c>
      <c r="D325">
        <v>2025</v>
      </c>
      <c r="E325">
        <v>9</v>
      </c>
      <c r="F325">
        <v>3</v>
      </c>
      <c r="G325" s="5">
        <v>30000000</v>
      </c>
      <c r="H325" s="5">
        <v>26885000</v>
      </c>
      <c r="I325" t="s">
        <v>51</v>
      </c>
      <c r="J325" t="s">
        <v>44</v>
      </c>
      <c r="K325">
        <f>COUNTIFS(예실[계정코드], 예실[[#This Row],[계정코드]], 예실[월], 예실[[#This Row],[월]])</f>
        <v>1</v>
      </c>
      <c r="L325">
        <f>AVERAGEIFS(예실[실적], 예실[계정코드], 예실[[#This Row],[계정코드]])</f>
        <v>33766619.047619045</v>
      </c>
      <c r="M325" s="7">
        <f>IF(ISNUMBER(예실[[#This Row],[실적]]), 예실[[#This Row],[실적]]/예실[[#This Row],[계정평균]], "")</f>
        <v>0.79620053053240814</v>
      </c>
      <c r="N325" s="7" t="str">
        <f>IF(예실[[#This Row],[평균대비배수]]="", "", IF(예실[[#This Row],[평균대비배수]]&gt;=튀는값배수기준, "원천확인", ""))</f>
        <v/>
      </c>
      <c r="O325" s="7" t="str">
        <f>예실[[#This Row],[계정코드]]&amp;"|"&amp;TEXT(예실[[#This Row],[월]], "yyyy-mm")</f>
        <v>6200|2025-09</v>
      </c>
      <c r="P325" s="29" t="str">
        <f>IFERROR(INDEX(보정[보정 값], MATCH(예실[[#This Row],[키]], 보정[키], 0)), "")</f>
        <v/>
      </c>
      <c r="Q325" s="29">
        <f>IF(예실[[#This Row],[보정값]]&lt;&gt;"", 예실[[#This Row],[보정값]], IF(예실[[#This Row],[실적]]="", "", 예실[[#This Row],[실적]]))</f>
        <v>26885000</v>
      </c>
    </row>
    <row r="326" spans="1:17">
      <c r="A326" t="s">
        <v>69</v>
      </c>
      <c r="B326" t="s">
        <v>70</v>
      </c>
      <c r="C326" s="6">
        <v>45931</v>
      </c>
      <c r="D326">
        <v>2025</v>
      </c>
      <c r="E326">
        <v>10</v>
      </c>
      <c r="F326">
        <v>4</v>
      </c>
      <c r="G326" s="5">
        <v>30000000</v>
      </c>
      <c r="H326" s="5">
        <v>29875000</v>
      </c>
      <c r="I326" t="s">
        <v>51</v>
      </c>
      <c r="J326" t="s">
        <v>44</v>
      </c>
      <c r="K326">
        <f>COUNTIFS(예실[계정코드], 예실[[#This Row],[계정코드]], 예실[월], 예실[[#This Row],[월]])</f>
        <v>1</v>
      </c>
      <c r="L326">
        <f>AVERAGEIFS(예실[실적], 예실[계정코드], 예실[[#This Row],[계정코드]])</f>
        <v>33766619.047619045</v>
      </c>
      <c r="M326" s="7">
        <f>IF(ISNUMBER(예실[[#This Row],[실적]]), 예실[[#This Row],[실적]]/예실[[#This Row],[계정평균]], "")</f>
        <v>0.8847495201657315</v>
      </c>
      <c r="N326" s="7" t="str">
        <f>IF(예실[[#This Row],[평균대비배수]]="", "", IF(예실[[#This Row],[평균대비배수]]&gt;=튀는값배수기준, "원천확인", ""))</f>
        <v/>
      </c>
      <c r="O326" s="7" t="str">
        <f>예실[[#This Row],[계정코드]]&amp;"|"&amp;TEXT(예실[[#This Row],[월]], "yyyy-mm")</f>
        <v>6200|2025-10</v>
      </c>
      <c r="P326" s="29" t="str">
        <f>IFERROR(INDEX(보정[보정 값], MATCH(예실[[#This Row],[키]], 보정[키], 0)), "")</f>
        <v/>
      </c>
      <c r="Q326" s="29">
        <f>IF(예실[[#This Row],[보정값]]&lt;&gt;"", 예실[[#This Row],[보정값]], IF(예실[[#This Row],[실적]]="", "", 예실[[#This Row],[실적]]))</f>
        <v>29875000</v>
      </c>
    </row>
    <row r="327" spans="1:17">
      <c r="A327" t="s">
        <v>69</v>
      </c>
      <c r="B327" t="s">
        <v>70</v>
      </c>
      <c r="C327" s="6">
        <v>45962</v>
      </c>
      <c r="D327">
        <v>2025</v>
      </c>
      <c r="E327">
        <v>11</v>
      </c>
      <c r="F327">
        <v>4</v>
      </c>
      <c r="G327" s="5">
        <v>30000000</v>
      </c>
      <c r="H327" s="5">
        <v>31490000</v>
      </c>
      <c r="I327" t="s">
        <v>51</v>
      </c>
      <c r="J327" t="s">
        <v>44</v>
      </c>
      <c r="K327">
        <f>COUNTIFS(예실[계정코드], 예실[[#This Row],[계정코드]], 예실[월], 예실[[#This Row],[월]])</f>
        <v>1</v>
      </c>
      <c r="L327">
        <f>AVERAGEIFS(예실[실적], 예실[계정코드], 예실[[#This Row],[계정코드]])</f>
        <v>33766619.047619045</v>
      </c>
      <c r="M327" s="7">
        <f>IF(ISNUMBER(예실[[#This Row],[실적]]), 예실[[#This Row],[실적]]/예실[[#This Row],[계정평균]], "")</f>
        <v>0.93257782058640626</v>
      </c>
      <c r="N327" s="7" t="str">
        <f>IF(예실[[#This Row],[평균대비배수]]="", "", IF(예실[[#This Row],[평균대비배수]]&gt;=튀는값배수기준, "원천확인", ""))</f>
        <v/>
      </c>
      <c r="O327" s="7" t="str">
        <f>예실[[#This Row],[계정코드]]&amp;"|"&amp;TEXT(예실[[#This Row],[월]], "yyyy-mm")</f>
        <v>6200|2025-11</v>
      </c>
      <c r="P327" s="29" t="str">
        <f>IFERROR(INDEX(보정[보정 값], MATCH(예실[[#This Row],[키]], 보정[키], 0)), "")</f>
        <v/>
      </c>
      <c r="Q327" s="29">
        <f>IF(예실[[#This Row],[보정값]]&lt;&gt;"", 예실[[#This Row],[보정값]], IF(예실[[#This Row],[실적]]="", "", 예실[[#This Row],[실적]]))</f>
        <v>31490000</v>
      </c>
    </row>
    <row r="328" spans="1:17">
      <c r="A328" t="s">
        <v>69</v>
      </c>
      <c r="B328" t="s">
        <v>70</v>
      </c>
      <c r="C328" s="6">
        <v>45992</v>
      </c>
      <c r="D328">
        <v>2025</v>
      </c>
      <c r="E328">
        <v>12</v>
      </c>
      <c r="F328">
        <v>4</v>
      </c>
      <c r="G328" s="5">
        <v>30000000</v>
      </c>
      <c r="H328" s="5">
        <v>29169000</v>
      </c>
      <c r="I328" t="s">
        <v>51</v>
      </c>
      <c r="J328" t="s">
        <v>44</v>
      </c>
      <c r="K328">
        <f>COUNTIFS(예실[계정코드], 예실[[#This Row],[계정코드]], 예실[월], 예실[[#This Row],[월]])</f>
        <v>1</v>
      </c>
      <c r="L328">
        <f>AVERAGEIFS(예실[실적], 예실[계정코드], 예실[[#This Row],[계정코드]])</f>
        <v>33766619.047619045</v>
      </c>
      <c r="M328" s="7">
        <f>IF(ISNUMBER(예실[[#This Row],[실적]]), 예실[[#This Row],[실적]]/예실[[#This Row],[계정평균]], "")</f>
        <v>0.8638412971954551</v>
      </c>
      <c r="N328" s="7" t="str">
        <f>IF(예실[[#This Row],[평균대비배수]]="", "", IF(예실[[#This Row],[평균대비배수]]&gt;=튀는값배수기준, "원천확인", ""))</f>
        <v/>
      </c>
      <c r="O328" s="7" t="str">
        <f>예실[[#This Row],[계정코드]]&amp;"|"&amp;TEXT(예실[[#This Row],[월]], "yyyy-mm")</f>
        <v>6200|2025-12</v>
      </c>
      <c r="P328" s="29" t="str">
        <f>IFERROR(INDEX(보정[보정 값], MATCH(예실[[#This Row],[키]], 보정[키], 0)), "")</f>
        <v/>
      </c>
      <c r="Q328" s="29">
        <f>IF(예실[[#This Row],[보정값]]&lt;&gt;"", 예실[[#This Row],[보정값]], IF(예실[[#This Row],[실적]]="", "", 예실[[#This Row],[실적]]))</f>
        <v>29169000</v>
      </c>
    </row>
    <row r="329" spans="1:17">
      <c r="A329" t="s">
        <v>69</v>
      </c>
      <c r="B329" t="s">
        <v>70</v>
      </c>
      <c r="C329" s="6">
        <v>46023</v>
      </c>
      <c r="D329">
        <v>2026</v>
      </c>
      <c r="E329">
        <v>1</v>
      </c>
      <c r="F329">
        <v>1</v>
      </c>
      <c r="G329" s="5">
        <v>30000000</v>
      </c>
      <c r="H329" s="5">
        <v>31605000</v>
      </c>
      <c r="I329" t="s">
        <v>51</v>
      </c>
      <c r="J329" t="s">
        <v>44</v>
      </c>
      <c r="K329">
        <f>COUNTIFS(예실[계정코드], 예실[[#This Row],[계정코드]], 예실[월], 예실[[#This Row],[월]])</f>
        <v>1</v>
      </c>
      <c r="L329">
        <f>AVERAGEIFS(예실[실적], 예실[계정코드], 예실[[#This Row],[계정코드]])</f>
        <v>33766619.047619045</v>
      </c>
      <c r="M329" s="7">
        <f>IF(ISNUMBER(예실[[#This Row],[실적]]), 예실[[#This Row],[실적]]/예실[[#This Row],[계정평균]], "")</f>
        <v>0.93598355095691865</v>
      </c>
      <c r="N329" s="7" t="str">
        <f>IF(예실[[#This Row],[평균대비배수]]="", "", IF(예실[[#This Row],[평균대비배수]]&gt;=튀는값배수기준, "원천확인", ""))</f>
        <v/>
      </c>
      <c r="O329" s="7" t="str">
        <f>예실[[#This Row],[계정코드]]&amp;"|"&amp;TEXT(예실[[#This Row],[월]], "yyyy-mm")</f>
        <v>6200|2026-01</v>
      </c>
      <c r="P329" s="29" t="str">
        <f>IFERROR(INDEX(보정[보정 값], MATCH(예실[[#This Row],[키]], 보정[키], 0)), "")</f>
        <v/>
      </c>
      <c r="Q329" s="29">
        <f>IF(예실[[#This Row],[보정값]]&lt;&gt;"", 예실[[#This Row],[보정값]], IF(예실[[#This Row],[실적]]="", "", 예실[[#This Row],[실적]]))</f>
        <v>31605000</v>
      </c>
    </row>
    <row r="330" spans="1:17">
      <c r="A330" t="s">
        <v>69</v>
      </c>
      <c r="B330" t="s">
        <v>70</v>
      </c>
      <c r="C330" s="6">
        <v>46054</v>
      </c>
      <c r="D330">
        <v>2026</v>
      </c>
      <c r="E330">
        <v>2</v>
      </c>
      <c r="F330">
        <v>1</v>
      </c>
      <c r="G330" s="5">
        <v>30000000</v>
      </c>
      <c r="H330" s="5">
        <v>31038000</v>
      </c>
      <c r="I330" t="s">
        <v>51</v>
      </c>
      <c r="J330" t="s">
        <v>44</v>
      </c>
      <c r="K330">
        <f>COUNTIFS(예실[계정코드], 예실[[#This Row],[계정코드]], 예실[월], 예실[[#This Row],[월]])</f>
        <v>1</v>
      </c>
      <c r="L330">
        <f>AVERAGEIFS(예실[실적], 예실[계정코드], 예실[[#This Row],[계정코드]])</f>
        <v>33766619.047619045</v>
      </c>
      <c r="M330" s="7">
        <f>IF(ISNUMBER(예실[[#This Row],[실적]]), 예실[[#This Row],[실적]]/예실[[#This Row],[계정평균]], "")</f>
        <v>0.91919181947795736</v>
      </c>
      <c r="N330" s="7" t="str">
        <f>IF(예실[[#This Row],[평균대비배수]]="", "", IF(예실[[#This Row],[평균대비배수]]&gt;=튀는값배수기준, "원천확인", ""))</f>
        <v/>
      </c>
      <c r="O330" s="7" t="str">
        <f>예실[[#This Row],[계정코드]]&amp;"|"&amp;TEXT(예실[[#This Row],[월]], "yyyy-mm")</f>
        <v>6200|2026-02</v>
      </c>
      <c r="P330" s="29" t="str">
        <f>IFERROR(INDEX(보정[보정 값], MATCH(예실[[#This Row],[키]], 보정[키], 0)), "")</f>
        <v/>
      </c>
      <c r="Q330" s="29">
        <f>IF(예실[[#This Row],[보정값]]&lt;&gt;"", 예실[[#This Row],[보정값]], IF(예실[[#This Row],[실적]]="", "", 예실[[#This Row],[실적]]))</f>
        <v>31038000</v>
      </c>
    </row>
    <row r="331" spans="1:17">
      <c r="A331" t="s">
        <v>69</v>
      </c>
      <c r="B331" t="s">
        <v>70</v>
      </c>
      <c r="C331" s="6">
        <v>46082</v>
      </c>
      <c r="D331">
        <v>2026</v>
      </c>
      <c r="E331">
        <v>3</v>
      </c>
      <c r="F331">
        <v>1</v>
      </c>
      <c r="G331" s="5">
        <v>30000000</v>
      </c>
      <c r="H331" s="5">
        <v>25571000</v>
      </c>
      <c r="I331" t="s">
        <v>51</v>
      </c>
      <c r="J331" t="s">
        <v>44</v>
      </c>
      <c r="K331">
        <f>COUNTIFS(예실[계정코드], 예실[[#This Row],[계정코드]], 예실[월], 예실[[#This Row],[월]])</f>
        <v>1</v>
      </c>
      <c r="L331">
        <f>AVERAGEIFS(예실[실적], 예실[계정코드], 예실[[#This Row],[계정코드]])</f>
        <v>33766619.047619045</v>
      </c>
      <c r="M331" s="7">
        <f>IF(ISNUMBER(예실[[#This Row],[실적]]), 예실[[#This Row],[실적]]/예실[[#This Row],[계정평균]], "")</f>
        <v>0.75728635916846598</v>
      </c>
      <c r="N331" s="7" t="str">
        <f>IF(예실[[#This Row],[평균대비배수]]="", "", IF(예실[[#This Row],[평균대비배수]]&gt;=튀는값배수기준, "원천확인", ""))</f>
        <v/>
      </c>
      <c r="O331" s="7" t="str">
        <f>예실[[#This Row],[계정코드]]&amp;"|"&amp;TEXT(예실[[#This Row],[월]], "yyyy-mm")</f>
        <v>6200|2026-03</v>
      </c>
      <c r="P331" s="29" t="str">
        <f>IFERROR(INDEX(보정[보정 값], MATCH(예실[[#This Row],[키]], 보정[키], 0)), "")</f>
        <v/>
      </c>
      <c r="Q331" s="29">
        <f>IF(예실[[#This Row],[보정값]]&lt;&gt;"", 예실[[#This Row],[보정값]], IF(예실[[#This Row],[실적]]="", "", 예실[[#This Row],[실적]]))</f>
        <v>25571000</v>
      </c>
    </row>
    <row r="332" spans="1:17">
      <c r="A332" t="s">
        <v>69</v>
      </c>
      <c r="B332" t="s">
        <v>70</v>
      </c>
      <c r="C332" s="6">
        <v>46113</v>
      </c>
      <c r="D332">
        <v>2026</v>
      </c>
      <c r="E332">
        <v>4</v>
      </c>
      <c r="F332">
        <v>2</v>
      </c>
      <c r="G332" s="5">
        <v>30000000</v>
      </c>
      <c r="H332" s="5">
        <v>32422000</v>
      </c>
      <c r="I332" t="s">
        <v>51</v>
      </c>
      <c r="J332" t="s">
        <v>44</v>
      </c>
      <c r="K332">
        <f>COUNTIFS(예실[계정코드], 예실[[#This Row],[계정코드]], 예실[월], 예실[[#This Row],[월]])</f>
        <v>1</v>
      </c>
      <c r="L332">
        <f>AVERAGEIFS(예실[실적], 예실[계정코드], 예실[[#This Row],[계정코드]])</f>
        <v>33766619.047619045</v>
      </c>
      <c r="M332" s="7">
        <f>IF(ISNUMBER(예실[[#This Row],[실적]]), 예실[[#This Row],[실적]]/예실[[#This Row],[계정평균]], "")</f>
        <v>0.96017904411090704</v>
      </c>
      <c r="N332" s="7" t="str">
        <f>IF(예실[[#This Row],[평균대비배수]]="", "", IF(예실[[#This Row],[평균대비배수]]&gt;=튀는값배수기준, "원천확인", ""))</f>
        <v/>
      </c>
      <c r="O332" s="7" t="str">
        <f>예실[[#This Row],[계정코드]]&amp;"|"&amp;TEXT(예실[[#This Row],[월]], "yyyy-mm")</f>
        <v>6200|2026-04</v>
      </c>
      <c r="P332" s="29" t="str">
        <f>IFERROR(INDEX(보정[보정 값], MATCH(예실[[#This Row],[키]], 보정[키], 0)), "")</f>
        <v/>
      </c>
      <c r="Q332" s="29">
        <f>IF(예실[[#This Row],[보정값]]&lt;&gt;"", 예실[[#This Row],[보정값]], IF(예실[[#This Row],[실적]]="", "", 예실[[#This Row],[실적]]))</f>
        <v>32422000</v>
      </c>
    </row>
    <row r="333" spans="1:17">
      <c r="A333" t="s">
        <v>69</v>
      </c>
      <c r="B333" t="s">
        <v>70</v>
      </c>
      <c r="C333" s="6">
        <v>46143</v>
      </c>
      <c r="D333">
        <v>2026</v>
      </c>
      <c r="E333">
        <v>5</v>
      </c>
      <c r="F333">
        <v>2</v>
      </c>
      <c r="G333" s="5">
        <v>30000000</v>
      </c>
      <c r="H333" s="5">
        <v>31219000</v>
      </c>
      <c r="I333" t="s">
        <v>51</v>
      </c>
      <c r="J333" t="s">
        <v>44</v>
      </c>
      <c r="K333">
        <f>COUNTIFS(예실[계정코드], 예실[[#This Row],[계정코드]], 예실[월], 예실[[#This Row],[월]])</f>
        <v>1</v>
      </c>
      <c r="L333">
        <f>AVERAGEIFS(예실[실적], 예실[계정코드], 예실[[#This Row],[계정코드]])</f>
        <v>33766619.047619045</v>
      </c>
      <c r="M333" s="7">
        <f>IF(ISNUMBER(예실[[#This Row],[실적]]), 예실[[#This Row],[실적]]/예실[[#This Row],[계정평균]], "")</f>
        <v>0.92455214293067689</v>
      </c>
      <c r="N333" s="7" t="str">
        <f>IF(예실[[#This Row],[평균대비배수]]="", "", IF(예실[[#This Row],[평균대비배수]]&gt;=튀는값배수기준, "원천확인", ""))</f>
        <v/>
      </c>
      <c r="O333" s="7" t="str">
        <f>예실[[#This Row],[계정코드]]&amp;"|"&amp;TEXT(예실[[#This Row],[월]], "yyyy-mm")</f>
        <v>6200|2026-05</v>
      </c>
      <c r="P333" s="29" t="str">
        <f>IFERROR(INDEX(보정[보정 값], MATCH(예실[[#This Row],[키]], 보정[키], 0)), "")</f>
        <v/>
      </c>
      <c r="Q333" s="29">
        <f>IF(예실[[#This Row],[보정값]]&lt;&gt;"", 예실[[#This Row],[보정값]], IF(예실[[#This Row],[실적]]="", "", 예실[[#This Row],[실적]]))</f>
        <v>31219000</v>
      </c>
    </row>
    <row r="334" spans="1:17">
      <c r="A334" t="s">
        <v>69</v>
      </c>
      <c r="B334" t="s">
        <v>70</v>
      </c>
      <c r="C334" s="6">
        <v>46174</v>
      </c>
      <c r="D334">
        <v>2026</v>
      </c>
      <c r="E334">
        <v>6</v>
      </c>
      <c r="F334">
        <v>2</v>
      </c>
      <c r="G334" s="5">
        <v>30000000</v>
      </c>
      <c r="H334" s="5">
        <v>26133000</v>
      </c>
      <c r="I334" t="s">
        <v>51</v>
      </c>
      <c r="J334" t="s">
        <v>44</v>
      </c>
      <c r="K334">
        <f>COUNTIFS(예실[계정코드], 예실[[#This Row],[계정코드]], 예실[월], 예실[[#This Row],[월]])</f>
        <v>1</v>
      </c>
      <c r="L334">
        <f>AVERAGEIFS(예실[실적], 예실[계정코드], 예실[[#This Row],[계정코드]])</f>
        <v>33766619.047619045</v>
      </c>
      <c r="M334" s="7">
        <f>IF(ISNUMBER(예실[[#This Row],[실적]]), 예실[[#This Row],[실적]]/예실[[#This Row],[계정평균]], "")</f>
        <v>0.7739300154139267</v>
      </c>
      <c r="N334" s="7" t="str">
        <f>IF(예실[[#This Row],[평균대비배수]]="", "", IF(예실[[#This Row],[평균대비배수]]&gt;=튀는값배수기준, "원천확인", ""))</f>
        <v/>
      </c>
      <c r="O334" s="7" t="str">
        <f>예실[[#This Row],[계정코드]]&amp;"|"&amp;TEXT(예실[[#This Row],[월]], "yyyy-mm")</f>
        <v>6200|2026-06</v>
      </c>
      <c r="P334" s="29" t="str">
        <f>IFERROR(INDEX(보정[보정 값], MATCH(예실[[#This Row],[키]], 보정[키], 0)), "")</f>
        <v/>
      </c>
      <c r="Q334" s="29">
        <f>IF(예실[[#This Row],[보정값]]&lt;&gt;"", 예실[[#This Row],[보정값]], IF(예실[[#This Row],[실적]]="", "", 예실[[#This Row],[실적]]))</f>
        <v>26133000</v>
      </c>
    </row>
    <row r="335" spans="1:17">
      <c r="A335" t="s">
        <v>69</v>
      </c>
      <c r="B335" t="s">
        <v>70</v>
      </c>
      <c r="C335" s="6">
        <v>46204</v>
      </c>
      <c r="D335">
        <v>2026</v>
      </c>
      <c r="E335">
        <v>7</v>
      </c>
      <c r="F335">
        <v>3</v>
      </c>
      <c r="G335" s="5">
        <v>30000000</v>
      </c>
      <c r="H335" s="5">
        <v>31105000</v>
      </c>
      <c r="I335" t="s">
        <v>51</v>
      </c>
      <c r="J335" t="s">
        <v>44</v>
      </c>
      <c r="K335">
        <f>COUNTIFS(예실[계정코드], 예실[[#This Row],[계정코드]], 예실[월], 예실[[#This Row],[월]])</f>
        <v>1</v>
      </c>
      <c r="L335">
        <f>AVERAGEIFS(예실[실적], 예실[계정코드], 예실[[#This Row],[계정코드]])</f>
        <v>33766619.047619045</v>
      </c>
      <c r="M335" s="7">
        <f>IF(ISNUMBER(예실[[#This Row],[실적]]), 예실[[#This Row],[실적]]/예실[[#This Row],[계정평균]], "")</f>
        <v>0.92117602760686457</v>
      </c>
      <c r="N335" s="7" t="str">
        <f>IF(예실[[#This Row],[평균대비배수]]="", "", IF(예실[[#This Row],[평균대비배수]]&gt;=튀는값배수기준, "원천확인", ""))</f>
        <v/>
      </c>
      <c r="O335" s="7" t="str">
        <f>예실[[#This Row],[계정코드]]&amp;"|"&amp;TEXT(예실[[#This Row],[월]], "yyyy-mm")</f>
        <v>6200|2026-07</v>
      </c>
      <c r="P335" s="29" t="str">
        <f>IFERROR(INDEX(보정[보정 값], MATCH(예실[[#This Row],[키]], 보정[키], 0)), "")</f>
        <v/>
      </c>
      <c r="Q335" s="29">
        <f>IF(예실[[#This Row],[보정값]]&lt;&gt;"", 예실[[#This Row],[보정값]], IF(예실[[#This Row],[실적]]="", "", 예실[[#This Row],[실적]]))</f>
        <v>31105000</v>
      </c>
    </row>
    <row r="336" spans="1:17">
      <c r="A336" t="s">
        <v>69</v>
      </c>
      <c r="B336" t="s">
        <v>70</v>
      </c>
      <c r="C336" s="6">
        <v>46235</v>
      </c>
      <c r="D336">
        <v>2026</v>
      </c>
      <c r="E336">
        <v>8</v>
      </c>
      <c r="F336">
        <v>3</v>
      </c>
      <c r="G336" s="5">
        <v>30000000</v>
      </c>
      <c r="H336" s="5">
        <v>25992000</v>
      </c>
      <c r="I336" t="s">
        <v>51</v>
      </c>
      <c r="J336" t="s">
        <v>44</v>
      </c>
      <c r="K336">
        <f>COUNTIFS(예실[계정코드], 예실[[#This Row],[계정코드]], 예실[월], 예실[[#This Row],[월]])</f>
        <v>1</v>
      </c>
      <c r="L336">
        <f>AVERAGEIFS(예실[실적], 예실[계정코드], 예실[[#This Row],[계정코드]])</f>
        <v>33766619.047619045</v>
      </c>
      <c r="M336" s="7">
        <f>IF(ISNUMBER(예실[[#This Row],[실적]]), 예실[[#This Row],[실적]]/예실[[#This Row],[계정평균]], "")</f>
        <v>0.76975429382921146</v>
      </c>
      <c r="N336" s="7" t="str">
        <f>IF(예실[[#This Row],[평균대비배수]]="", "", IF(예실[[#This Row],[평균대비배수]]&gt;=튀는값배수기준, "원천확인", ""))</f>
        <v/>
      </c>
      <c r="O336" s="7" t="str">
        <f>예실[[#This Row],[계정코드]]&amp;"|"&amp;TEXT(예실[[#This Row],[월]], "yyyy-mm")</f>
        <v>6200|2026-08</v>
      </c>
      <c r="P336" s="29" t="str">
        <f>IFERROR(INDEX(보정[보정 값], MATCH(예실[[#This Row],[키]], 보정[키], 0)), "")</f>
        <v/>
      </c>
      <c r="Q336" s="29">
        <f>IF(예실[[#This Row],[보정값]]&lt;&gt;"", 예실[[#This Row],[보정값]], IF(예실[[#This Row],[실적]]="", "", 예실[[#This Row],[실적]]))</f>
        <v>25992000</v>
      </c>
    </row>
    <row r="337" spans="1:17">
      <c r="A337" t="s">
        <v>69</v>
      </c>
      <c r="B337" t="s">
        <v>70</v>
      </c>
      <c r="C337" s="6">
        <v>46266</v>
      </c>
      <c r="D337">
        <v>2026</v>
      </c>
      <c r="E337">
        <v>9</v>
      </c>
      <c r="F337">
        <v>3</v>
      </c>
      <c r="G337" s="5">
        <v>30000000</v>
      </c>
      <c r="H337" s="5">
        <v>124000000</v>
      </c>
      <c r="I337" t="s">
        <v>51</v>
      </c>
      <c r="J337" t="s">
        <v>44</v>
      </c>
      <c r="K337">
        <f>COUNTIFS(예실[계정코드], 예실[[#This Row],[계정코드]], 예실[월], 예실[[#This Row],[월]])</f>
        <v>1</v>
      </c>
      <c r="L337">
        <f>AVERAGEIFS(예실[실적], 예실[계정코드], 예실[[#This Row],[계정코드]])</f>
        <v>33766619.047619045</v>
      </c>
      <c r="M337" s="7">
        <f>IF(ISNUMBER(예실[[#This Row],[실적]]), 예실[[#This Row],[실적]]/예실[[#This Row],[계정평균]], "")</f>
        <v>3.6722657908134129</v>
      </c>
      <c r="N337" s="7" t="str">
        <f>IF(예실[[#This Row],[평균대비배수]]="", "", IF(예실[[#This Row],[평균대비배수]]&gt;=튀는값배수기준, "원천확인", ""))</f>
        <v>원천확인</v>
      </c>
      <c r="O337" s="7" t="str">
        <f>예실[[#This Row],[계정코드]]&amp;"|"&amp;TEXT(예실[[#This Row],[월]], "yyyy-mm")</f>
        <v>6200|2026-09</v>
      </c>
      <c r="P337" s="29" t="str">
        <f>IFERROR(INDEX(보정[보정 값], MATCH(예실[[#This Row],[키]], 보정[키], 0)), "")</f>
        <v/>
      </c>
      <c r="Q337" s="29">
        <f>IF(예실[[#This Row],[보정값]]&lt;&gt;"", 예실[[#This Row],[보정값]], IF(예실[[#This Row],[실적]]="", "", 예실[[#This Row],[실적]]))</f>
        <v>124000000</v>
      </c>
    </row>
    <row r="338" spans="1:17">
      <c r="A338" t="s">
        <v>71</v>
      </c>
      <c r="B338" t="s">
        <v>72</v>
      </c>
      <c r="C338" s="6">
        <v>45658</v>
      </c>
      <c r="D338">
        <v>2025</v>
      </c>
      <c r="E338">
        <v>1</v>
      </c>
      <c r="F338">
        <v>1</v>
      </c>
      <c r="G338" s="5">
        <v>60000000</v>
      </c>
      <c r="H338" s="5">
        <v>60000000</v>
      </c>
      <c r="I338" t="s">
        <v>51</v>
      </c>
      <c r="J338" t="s">
        <v>73</v>
      </c>
      <c r="K338">
        <f>COUNTIFS(예실[계정코드], 예실[[#This Row],[계정코드]], 예실[월], 예실[[#This Row],[월]])</f>
        <v>1</v>
      </c>
      <c r="L338">
        <f>AVERAGEIFS(예실[실적], 예실[계정코드], 예실[[#This Row],[계정코드]])</f>
        <v>60000000</v>
      </c>
      <c r="M338" s="7">
        <f>IF(ISNUMBER(예실[[#This Row],[실적]]), 예실[[#This Row],[실적]]/예실[[#This Row],[계정평균]], "")</f>
        <v>1</v>
      </c>
      <c r="N338" s="7" t="str">
        <f>IF(예실[[#This Row],[평균대비배수]]="", "", IF(예실[[#This Row],[평균대비배수]]&gt;=튀는값배수기준, "원천확인", ""))</f>
        <v/>
      </c>
      <c r="O338" s="7" t="str">
        <f>예실[[#This Row],[계정코드]]&amp;"|"&amp;TEXT(예실[[#This Row],[월]], "yyyy-mm")</f>
        <v>6210|2025-01</v>
      </c>
      <c r="P338" s="29" t="str">
        <f>IFERROR(INDEX(보정[보정 값], MATCH(예실[[#This Row],[키]], 보정[키], 0)), "")</f>
        <v/>
      </c>
      <c r="Q338" s="29">
        <f>IF(예실[[#This Row],[보정값]]&lt;&gt;"", 예실[[#This Row],[보정값]], IF(예실[[#This Row],[실적]]="", "", 예실[[#This Row],[실적]]))</f>
        <v>60000000</v>
      </c>
    </row>
    <row r="339" spans="1:17">
      <c r="A339" t="s">
        <v>71</v>
      </c>
      <c r="B339" t="s">
        <v>72</v>
      </c>
      <c r="C339" s="6">
        <v>45689</v>
      </c>
      <c r="D339">
        <v>2025</v>
      </c>
      <c r="E339">
        <v>2</v>
      </c>
      <c r="F339">
        <v>1</v>
      </c>
      <c r="G339" s="5">
        <v>60000000</v>
      </c>
      <c r="H339" s="5">
        <v>60000000</v>
      </c>
      <c r="I339" t="s">
        <v>51</v>
      </c>
      <c r="J339" t="s">
        <v>73</v>
      </c>
      <c r="K339">
        <f>COUNTIFS(예실[계정코드], 예실[[#This Row],[계정코드]], 예실[월], 예실[[#This Row],[월]])</f>
        <v>1</v>
      </c>
      <c r="L339">
        <f>AVERAGEIFS(예실[실적], 예실[계정코드], 예실[[#This Row],[계정코드]])</f>
        <v>60000000</v>
      </c>
      <c r="M339" s="7">
        <f>IF(ISNUMBER(예실[[#This Row],[실적]]), 예실[[#This Row],[실적]]/예실[[#This Row],[계정평균]], "")</f>
        <v>1</v>
      </c>
      <c r="N339" s="7" t="str">
        <f>IF(예실[[#This Row],[평균대비배수]]="", "", IF(예실[[#This Row],[평균대비배수]]&gt;=튀는값배수기준, "원천확인", ""))</f>
        <v/>
      </c>
      <c r="O339" s="7" t="str">
        <f>예실[[#This Row],[계정코드]]&amp;"|"&amp;TEXT(예실[[#This Row],[월]], "yyyy-mm")</f>
        <v>6210|2025-02</v>
      </c>
      <c r="P339" s="29" t="str">
        <f>IFERROR(INDEX(보정[보정 값], MATCH(예실[[#This Row],[키]], 보정[키], 0)), "")</f>
        <v/>
      </c>
      <c r="Q339" s="29">
        <f>IF(예실[[#This Row],[보정값]]&lt;&gt;"", 예실[[#This Row],[보정값]], IF(예실[[#This Row],[실적]]="", "", 예실[[#This Row],[실적]]))</f>
        <v>60000000</v>
      </c>
    </row>
    <row r="340" spans="1:17">
      <c r="A340" t="s">
        <v>71</v>
      </c>
      <c r="B340" t="s">
        <v>72</v>
      </c>
      <c r="C340" s="6">
        <v>45717</v>
      </c>
      <c r="D340">
        <v>2025</v>
      </c>
      <c r="E340">
        <v>3</v>
      </c>
      <c r="F340">
        <v>1</v>
      </c>
      <c r="G340" s="5">
        <v>60000000</v>
      </c>
      <c r="H340" s="5">
        <v>60000000</v>
      </c>
      <c r="I340" t="s">
        <v>51</v>
      </c>
      <c r="J340" t="s">
        <v>73</v>
      </c>
      <c r="K340">
        <f>COUNTIFS(예실[계정코드], 예실[[#This Row],[계정코드]], 예실[월], 예실[[#This Row],[월]])</f>
        <v>1</v>
      </c>
      <c r="L340">
        <f>AVERAGEIFS(예실[실적], 예실[계정코드], 예실[[#This Row],[계정코드]])</f>
        <v>60000000</v>
      </c>
      <c r="M340" s="7">
        <f>IF(ISNUMBER(예실[[#This Row],[실적]]), 예실[[#This Row],[실적]]/예실[[#This Row],[계정평균]], "")</f>
        <v>1</v>
      </c>
      <c r="N340" s="7" t="str">
        <f>IF(예실[[#This Row],[평균대비배수]]="", "", IF(예실[[#This Row],[평균대비배수]]&gt;=튀는값배수기준, "원천확인", ""))</f>
        <v/>
      </c>
      <c r="O340" s="7" t="str">
        <f>예실[[#This Row],[계정코드]]&amp;"|"&amp;TEXT(예실[[#This Row],[월]], "yyyy-mm")</f>
        <v>6210|2025-03</v>
      </c>
      <c r="P340" s="29" t="str">
        <f>IFERROR(INDEX(보정[보정 값], MATCH(예실[[#This Row],[키]], 보정[키], 0)), "")</f>
        <v/>
      </c>
      <c r="Q340" s="29">
        <f>IF(예실[[#This Row],[보정값]]&lt;&gt;"", 예실[[#This Row],[보정값]], IF(예실[[#This Row],[실적]]="", "", 예실[[#This Row],[실적]]))</f>
        <v>60000000</v>
      </c>
    </row>
    <row r="341" spans="1:17">
      <c r="A341" t="s">
        <v>71</v>
      </c>
      <c r="B341" t="s">
        <v>72</v>
      </c>
      <c r="C341" s="6">
        <v>45748</v>
      </c>
      <c r="D341">
        <v>2025</v>
      </c>
      <c r="E341">
        <v>4</v>
      </c>
      <c r="F341">
        <v>2</v>
      </c>
      <c r="G341" s="5">
        <v>60000000</v>
      </c>
      <c r="H341" s="5">
        <v>60000000</v>
      </c>
      <c r="I341" t="s">
        <v>51</v>
      </c>
      <c r="J341" t="s">
        <v>73</v>
      </c>
      <c r="K341">
        <f>COUNTIFS(예실[계정코드], 예실[[#This Row],[계정코드]], 예실[월], 예실[[#This Row],[월]])</f>
        <v>1</v>
      </c>
      <c r="L341">
        <f>AVERAGEIFS(예실[실적], 예실[계정코드], 예실[[#This Row],[계정코드]])</f>
        <v>60000000</v>
      </c>
      <c r="M341" s="7">
        <f>IF(ISNUMBER(예실[[#This Row],[실적]]), 예실[[#This Row],[실적]]/예실[[#This Row],[계정평균]], "")</f>
        <v>1</v>
      </c>
      <c r="N341" s="7" t="str">
        <f>IF(예실[[#This Row],[평균대비배수]]="", "", IF(예실[[#This Row],[평균대비배수]]&gt;=튀는값배수기준, "원천확인", ""))</f>
        <v/>
      </c>
      <c r="O341" s="7" t="str">
        <f>예실[[#This Row],[계정코드]]&amp;"|"&amp;TEXT(예실[[#This Row],[월]], "yyyy-mm")</f>
        <v>6210|2025-04</v>
      </c>
      <c r="P341" s="29" t="str">
        <f>IFERROR(INDEX(보정[보정 값], MATCH(예실[[#This Row],[키]], 보정[키], 0)), "")</f>
        <v/>
      </c>
      <c r="Q341" s="29">
        <f>IF(예실[[#This Row],[보정값]]&lt;&gt;"", 예실[[#This Row],[보정값]], IF(예실[[#This Row],[실적]]="", "", 예실[[#This Row],[실적]]))</f>
        <v>60000000</v>
      </c>
    </row>
    <row r="342" spans="1:17">
      <c r="A342" t="s">
        <v>71</v>
      </c>
      <c r="B342" t="s">
        <v>72</v>
      </c>
      <c r="C342" s="6">
        <v>45778</v>
      </c>
      <c r="D342">
        <v>2025</v>
      </c>
      <c r="E342">
        <v>5</v>
      </c>
      <c r="F342">
        <v>2</v>
      </c>
      <c r="G342" s="5">
        <v>60000000</v>
      </c>
      <c r="H342" s="5">
        <v>60000000</v>
      </c>
      <c r="I342" t="s">
        <v>51</v>
      </c>
      <c r="J342" t="s">
        <v>73</v>
      </c>
      <c r="K342">
        <f>COUNTIFS(예실[계정코드], 예실[[#This Row],[계정코드]], 예실[월], 예실[[#This Row],[월]])</f>
        <v>1</v>
      </c>
      <c r="L342">
        <f>AVERAGEIFS(예실[실적], 예실[계정코드], 예실[[#This Row],[계정코드]])</f>
        <v>60000000</v>
      </c>
      <c r="M342" s="7">
        <f>IF(ISNUMBER(예실[[#This Row],[실적]]), 예실[[#This Row],[실적]]/예실[[#This Row],[계정평균]], "")</f>
        <v>1</v>
      </c>
      <c r="N342" s="7" t="str">
        <f>IF(예실[[#This Row],[평균대비배수]]="", "", IF(예실[[#This Row],[평균대비배수]]&gt;=튀는값배수기준, "원천확인", ""))</f>
        <v/>
      </c>
      <c r="O342" s="7" t="str">
        <f>예실[[#This Row],[계정코드]]&amp;"|"&amp;TEXT(예실[[#This Row],[월]], "yyyy-mm")</f>
        <v>6210|2025-05</v>
      </c>
      <c r="P342" s="29" t="str">
        <f>IFERROR(INDEX(보정[보정 값], MATCH(예실[[#This Row],[키]], 보정[키], 0)), "")</f>
        <v/>
      </c>
      <c r="Q342" s="29">
        <f>IF(예실[[#This Row],[보정값]]&lt;&gt;"", 예실[[#This Row],[보정값]], IF(예실[[#This Row],[실적]]="", "", 예실[[#This Row],[실적]]))</f>
        <v>60000000</v>
      </c>
    </row>
    <row r="343" spans="1:17">
      <c r="A343" t="s">
        <v>71</v>
      </c>
      <c r="B343" t="s">
        <v>72</v>
      </c>
      <c r="C343" s="6">
        <v>45809</v>
      </c>
      <c r="D343">
        <v>2025</v>
      </c>
      <c r="E343">
        <v>6</v>
      </c>
      <c r="F343">
        <v>2</v>
      </c>
      <c r="G343" s="5">
        <v>60000000</v>
      </c>
      <c r="H343" s="5">
        <v>60000000</v>
      </c>
      <c r="I343" t="s">
        <v>51</v>
      </c>
      <c r="J343" t="s">
        <v>73</v>
      </c>
      <c r="K343">
        <f>COUNTIFS(예실[계정코드], 예실[[#This Row],[계정코드]], 예실[월], 예실[[#This Row],[월]])</f>
        <v>1</v>
      </c>
      <c r="L343">
        <f>AVERAGEIFS(예실[실적], 예실[계정코드], 예실[[#This Row],[계정코드]])</f>
        <v>60000000</v>
      </c>
      <c r="M343" s="7">
        <f>IF(ISNUMBER(예실[[#This Row],[실적]]), 예실[[#This Row],[실적]]/예실[[#This Row],[계정평균]], "")</f>
        <v>1</v>
      </c>
      <c r="N343" s="7" t="str">
        <f>IF(예실[[#This Row],[평균대비배수]]="", "", IF(예실[[#This Row],[평균대비배수]]&gt;=튀는값배수기준, "원천확인", ""))</f>
        <v/>
      </c>
      <c r="O343" s="7" t="str">
        <f>예실[[#This Row],[계정코드]]&amp;"|"&amp;TEXT(예실[[#This Row],[월]], "yyyy-mm")</f>
        <v>6210|2025-06</v>
      </c>
      <c r="P343" s="29" t="str">
        <f>IFERROR(INDEX(보정[보정 값], MATCH(예실[[#This Row],[키]], 보정[키], 0)), "")</f>
        <v/>
      </c>
      <c r="Q343" s="29">
        <f>IF(예실[[#This Row],[보정값]]&lt;&gt;"", 예실[[#This Row],[보정값]], IF(예실[[#This Row],[실적]]="", "", 예실[[#This Row],[실적]]))</f>
        <v>60000000</v>
      </c>
    </row>
    <row r="344" spans="1:17">
      <c r="A344" t="s">
        <v>71</v>
      </c>
      <c r="B344" t="s">
        <v>72</v>
      </c>
      <c r="C344" s="6">
        <v>45839</v>
      </c>
      <c r="D344">
        <v>2025</v>
      </c>
      <c r="E344">
        <v>7</v>
      </c>
      <c r="F344">
        <v>3</v>
      </c>
      <c r="G344" s="5">
        <v>60000000</v>
      </c>
      <c r="H344" s="5">
        <v>60000000</v>
      </c>
      <c r="I344" t="s">
        <v>51</v>
      </c>
      <c r="J344" t="s">
        <v>73</v>
      </c>
      <c r="K344">
        <f>COUNTIFS(예실[계정코드], 예실[[#This Row],[계정코드]], 예실[월], 예실[[#This Row],[월]])</f>
        <v>1</v>
      </c>
      <c r="L344">
        <f>AVERAGEIFS(예실[실적], 예실[계정코드], 예실[[#This Row],[계정코드]])</f>
        <v>60000000</v>
      </c>
      <c r="M344" s="7">
        <f>IF(ISNUMBER(예실[[#This Row],[실적]]), 예실[[#This Row],[실적]]/예실[[#This Row],[계정평균]], "")</f>
        <v>1</v>
      </c>
      <c r="N344" s="7" t="str">
        <f>IF(예실[[#This Row],[평균대비배수]]="", "", IF(예실[[#This Row],[평균대비배수]]&gt;=튀는값배수기준, "원천확인", ""))</f>
        <v/>
      </c>
      <c r="O344" s="7" t="str">
        <f>예실[[#This Row],[계정코드]]&amp;"|"&amp;TEXT(예실[[#This Row],[월]], "yyyy-mm")</f>
        <v>6210|2025-07</v>
      </c>
      <c r="P344" s="29" t="str">
        <f>IFERROR(INDEX(보정[보정 값], MATCH(예실[[#This Row],[키]], 보정[키], 0)), "")</f>
        <v/>
      </c>
      <c r="Q344" s="29">
        <f>IF(예실[[#This Row],[보정값]]&lt;&gt;"", 예실[[#This Row],[보정값]], IF(예실[[#This Row],[실적]]="", "", 예실[[#This Row],[실적]]))</f>
        <v>60000000</v>
      </c>
    </row>
    <row r="345" spans="1:17">
      <c r="A345" t="s">
        <v>71</v>
      </c>
      <c r="B345" t="s">
        <v>72</v>
      </c>
      <c r="C345" s="6">
        <v>45870</v>
      </c>
      <c r="D345">
        <v>2025</v>
      </c>
      <c r="E345">
        <v>8</v>
      </c>
      <c r="F345">
        <v>3</v>
      </c>
      <c r="G345" s="5">
        <v>60000000</v>
      </c>
      <c r="H345" s="5">
        <v>60000000</v>
      </c>
      <c r="I345" t="s">
        <v>51</v>
      </c>
      <c r="J345" t="s">
        <v>73</v>
      </c>
      <c r="K345">
        <f>COUNTIFS(예실[계정코드], 예실[[#This Row],[계정코드]], 예실[월], 예실[[#This Row],[월]])</f>
        <v>1</v>
      </c>
      <c r="L345">
        <f>AVERAGEIFS(예실[실적], 예실[계정코드], 예실[[#This Row],[계정코드]])</f>
        <v>60000000</v>
      </c>
      <c r="M345" s="7">
        <f>IF(ISNUMBER(예실[[#This Row],[실적]]), 예실[[#This Row],[실적]]/예실[[#This Row],[계정평균]], "")</f>
        <v>1</v>
      </c>
      <c r="N345" s="7" t="str">
        <f>IF(예실[[#This Row],[평균대비배수]]="", "", IF(예실[[#This Row],[평균대비배수]]&gt;=튀는값배수기준, "원천확인", ""))</f>
        <v/>
      </c>
      <c r="O345" s="7" t="str">
        <f>예실[[#This Row],[계정코드]]&amp;"|"&amp;TEXT(예실[[#This Row],[월]], "yyyy-mm")</f>
        <v>6210|2025-08</v>
      </c>
      <c r="P345" s="29" t="str">
        <f>IFERROR(INDEX(보정[보정 값], MATCH(예실[[#This Row],[키]], 보정[키], 0)), "")</f>
        <v/>
      </c>
      <c r="Q345" s="29">
        <f>IF(예실[[#This Row],[보정값]]&lt;&gt;"", 예실[[#This Row],[보정값]], IF(예실[[#This Row],[실적]]="", "", 예실[[#This Row],[실적]]))</f>
        <v>60000000</v>
      </c>
    </row>
    <row r="346" spans="1:17">
      <c r="A346" t="s">
        <v>71</v>
      </c>
      <c r="B346" t="s">
        <v>72</v>
      </c>
      <c r="C346" s="6">
        <v>45901</v>
      </c>
      <c r="D346">
        <v>2025</v>
      </c>
      <c r="E346">
        <v>9</v>
      </c>
      <c r="F346">
        <v>3</v>
      </c>
      <c r="G346" s="5">
        <v>60000000</v>
      </c>
      <c r="H346" s="5">
        <v>60000000</v>
      </c>
      <c r="I346" t="s">
        <v>51</v>
      </c>
      <c r="J346" t="s">
        <v>73</v>
      </c>
      <c r="K346">
        <f>COUNTIFS(예실[계정코드], 예실[[#This Row],[계정코드]], 예실[월], 예실[[#This Row],[월]])</f>
        <v>1</v>
      </c>
      <c r="L346">
        <f>AVERAGEIFS(예실[실적], 예실[계정코드], 예실[[#This Row],[계정코드]])</f>
        <v>60000000</v>
      </c>
      <c r="M346" s="7">
        <f>IF(ISNUMBER(예실[[#This Row],[실적]]), 예실[[#This Row],[실적]]/예실[[#This Row],[계정평균]], "")</f>
        <v>1</v>
      </c>
      <c r="N346" s="7" t="str">
        <f>IF(예실[[#This Row],[평균대비배수]]="", "", IF(예실[[#This Row],[평균대비배수]]&gt;=튀는값배수기준, "원천확인", ""))</f>
        <v/>
      </c>
      <c r="O346" s="7" t="str">
        <f>예실[[#This Row],[계정코드]]&amp;"|"&amp;TEXT(예실[[#This Row],[월]], "yyyy-mm")</f>
        <v>6210|2025-09</v>
      </c>
      <c r="P346" s="29" t="str">
        <f>IFERROR(INDEX(보정[보정 값], MATCH(예실[[#This Row],[키]], 보정[키], 0)), "")</f>
        <v/>
      </c>
      <c r="Q346" s="29">
        <f>IF(예실[[#This Row],[보정값]]&lt;&gt;"", 예실[[#This Row],[보정값]], IF(예실[[#This Row],[실적]]="", "", 예실[[#This Row],[실적]]))</f>
        <v>60000000</v>
      </c>
    </row>
    <row r="347" spans="1:17">
      <c r="A347" t="s">
        <v>71</v>
      </c>
      <c r="B347" t="s">
        <v>72</v>
      </c>
      <c r="C347" s="6">
        <v>45931</v>
      </c>
      <c r="D347">
        <v>2025</v>
      </c>
      <c r="E347">
        <v>10</v>
      </c>
      <c r="F347">
        <v>4</v>
      </c>
      <c r="G347" s="5">
        <v>60000000</v>
      </c>
      <c r="H347" s="5">
        <v>60000000</v>
      </c>
      <c r="I347" t="s">
        <v>51</v>
      </c>
      <c r="J347" t="s">
        <v>73</v>
      </c>
      <c r="K347">
        <f>COUNTIFS(예실[계정코드], 예실[[#This Row],[계정코드]], 예실[월], 예실[[#This Row],[월]])</f>
        <v>1</v>
      </c>
      <c r="L347">
        <f>AVERAGEIFS(예실[실적], 예실[계정코드], 예실[[#This Row],[계정코드]])</f>
        <v>60000000</v>
      </c>
      <c r="M347" s="7">
        <f>IF(ISNUMBER(예실[[#This Row],[실적]]), 예실[[#This Row],[실적]]/예실[[#This Row],[계정평균]], "")</f>
        <v>1</v>
      </c>
      <c r="N347" s="7" t="str">
        <f>IF(예실[[#This Row],[평균대비배수]]="", "", IF(예실[[#This Row],[평균대비배수]]&gt;=튀는값배수기준, "원천확인", ""))</f>
        <v/>
      </c>
      <c r="O347" s="7" t="str">
        <f>예실[[#This Row],[계정코드]]&amp;"|"&amp;TEXT(예실[[#This Row],[월]], "yyyy-mm")</f>
        <v>6210|2025-10</v>
      </c>
      <c r="P347" s="29" t="str">
        <f>IFERROR(INDEX(보정[보정 값], MATCH(예실[[#This Row],[키]], 보정[키], 0)), "")</f>
        <v/>
      </c>
      <c r="Q347" s="29">
        <f>IF(예실[[#This Row],[보정값]]&lt;&gt;"", 예실[[#This Row],[보정값]], IF(예실[[#This Row],[실적]]="", "", 예실[[#This Row],[실적]]))</f>
        <v>60000000</v>
      </c>
    </row>
    <row r="348" spans="1:17">
      <c r="A348" t="s">
        <v>71</v>
      </c>
      <c r="B348" t="s">
        <v>72</v>
      </c>
      <c r="C348" s="6">
        <v>45962</v>
      </c>
      <c r="D348">
        <v>2025</v>
      </c>
      <c r="E348">
        <v>11</v>
      </c>
      <c r="F348">
        <v>4</v>
      </c>
      <c r="G348" s="5">
        <v>60000000</v>
      </c>
      <c r="H348" s="5">
        <v>60000000</v>
      </c>
      <c r="I348" t="s">
        <v>51</v>
      </c>
      <c r="J348" t="s">
        <v>73</v>
      </c>
      <c r="K348">
        <f>COUNTIFS(예실[계정코드], 예실[[#This Row],[계정코드]], 예실[월], 예실[[#This Row],[월]])</f>
        <v>1</v>
      </c>
      <c r="L348">
        <f>AVERAGEIFS(예실[실적], 예실[계정코드], 예실[[#This Row],[계정코드]])</f>
        <v>60000000</v>
      </c>
      <c r="M348" s="7">
        <f>IF(ISNUMBER(예실[[#This Row],[실적]]), 예실[[#This Row],[실적]]/예실[[#This Row],[계정평균]], "")</f>
        <v>1</v>
      </c>
      <c r="N348" s="7" t="str">
        <f>IF(예실[[#This Row],[평균대비배수]]="", "", IF(예실[[#This Row],[평균대비배수]]&gt;=튀는값배수기준, "원천확인", ""))</f>
        <v/>
      </c>
      <c r="O348" s="7" t="str">
        <f>예실[[#This Row],[계정코드]]&amp;"|"&amp;TEXT(예실[[#This Row],[월]], "yyyy-mm")</f>
        <v>6210|2025-11</v>
      </c>
      <c r="P348" s="29" t="str">
        <f>IFERROR(INDEX(보정[보정 값], MATCH(예실[[#This Row],[키]], 보정[키], 0)), "")</f>
        <v/>
      </c>
      <c r="Q348" s="29">
        <f>IF(예실[[#This Row],[보정값]]&lt;&gt;"", 예실[[#This Row],[보정값]], IF(예실[[#This Row],[실적]]="", "", 예실[[#This Row],[실적]]))</f>
        <v>60000000</v>
      </c>
    </row>
    <row r="349" spans="1:17">
      <c r="A349" t="s">
        <v>71</v>
      </c>
      <c r="B349" t="s">
        <v>72</v>
      </c>
      <c r="C349" s="6">
        <v>45992</v>
      </c>
      <c r="D349">
        <v>2025</v>
      </c>
      <c r="E349">
        <v>12</v>
      </c>
      <c r="F349">
        <v>4</v>
      </c>
      <c r="G349" s="5">
        <v>60000000</v>
      </c>
      <c r="H349" s="5">
        <v>60000000</v>
      </c>
      <c r="I349" t="s">
        <v>51</v>
      </c>
      <c r="J349" t="s">
        <v>73</v>
      </c>
      <c r="K349">
        <f>COUNTIFS(예실[계정코드], 예실[[#This Row],[계정코드]], 예실[월], 예실[[#This Row],[월]])</f>
        <v>1</v>
      </c>
      <c r="L349">
        <f>AVERAGEIFS(예실[실적], 예실[계정코드], 예실[[#This Row],[계정코드]])</f>
        <v>60000000</v>
      </c>
      <c r="M349" s="7">
        <f>IF(ISNUMBER(예실[[#This Row],[실적]]), 예실[[#This Row],[실적]]/예실[[#This Row],[계정평균]], "")</f>
        <v>1</v>
      </c>
      <c r="N349" s="7" t="str">
        <f>IF(예실[[#This Row],[평균대비배수]]="", "", IF(예실[[#This Row],[평균대비배수]]&gt;=튀는값배수기준, "원천확인", ""))</f>
        <v/>
      </c>
      <c r="O349" s="7" t="str">
        <f>예실[[#This Row],[계정코드]]&amp;"|"&amp;TEXT(예실[[#This Row],[월]], "yyyy-mm")</f>
        <v>6210|2025-12</v>
      </c>
      <c r="P349" s="29" t="str">
        <f>IFERROR(INDEX(보정[보정 값], MATCH(예실[[#This Row],[키]], 보정[키], 0)), "")</f>
        <v/>
      </c>
      <c r="Q349" s="29">
        <f>IF(예실[[#This Row],[보정값]]&lt;&gt;"", 예실[[#This Row],[보정값]], IF(예실[[#This Row],[실적]]="", "", 예실[[#This Row],[실적]]))</f>
        <v>60000000</v>
      </c>
    </row>
    <row r="350" spans="1:17">
      <c r="A350" t="s">
        <v>71</v>
      </c>
      <c r="B350" t="s">
        <v>72</v>
      </c>
      <c r="C350" s="6">
        <v>46023</v>
      </c>
      <c r="D350">
        <v>2026</v>
      </c>
      <c r="E350">
        <v>1</v>
      </c>
      <c r="F350">
        <v>1</v>
      </c>
      <c r="G350" s="5">
        <v>60000000</v>
      </c>
      <c r="H350" s="5">
        <v>60000000</v>
      </c>
      <c r="I350" t="s">
        <v>51</v>
      </c>
      <c r="J350" t="s">
        <v>73</v>
      </c>
      <c r="K350">
        <f>COUNTIFS(예실[계정코드], 예실[[#This Row],[계정코드]], 예실[월], 예실[[#This Row],[월]])</f>
        <v>1</v>
      </c>
      <c r="L350">
        <f>AVERAGEIFS(예실[실적], 예실[계정코드], 예실[[#This Row],[계정코드]])</f>
        <v>60000000</v>
      </c>
      <c r="M350" s="7">
        <f>IF(ISNUMBER(예실[[#This Row],[실적]]), 예실[[#This Row],[실적]]/예실[[#This Row],[계정평균]], "")</f>
        <v>1</v>
      </c>
      <c r="N350" s="7" t="str">
        <f>IF(예실[[#This Row],[평균대비배수]]="", "", IF(예실[[#This Row],[평균대비배수]]&gt;=튀는값배수기준, "원천확인", ""))</f>
        <v/>
      </c>
      <c r="O350" s="7" t="str">
        <f>예실[[#This Row],[계정코드]]&amp;"|"&amp;TEXT(예실[[#This Row],[월]], "yyyy-mm")</f>
        <v>6210|2026-01</v>
      </c>
      <c r="P350" s="29" t="str">
        <f>IFERROR(INDEX(보정[보정 값], MATCH(예실[[#This Row],[키]], 보정[키], 0)), "")</f>
        <v/>
      </c>
      <c r="Q350" s="29">
        <f>IF(예실[[#This Row],[보정값]]&lt;&gt;"", 예실[[#This Row],[보정값]], IF(예실[[#This Row],[실적]]="", "", 예실[[#This Row],[실적]]))</f>
        <v>60000000</v>
      </c>
    </row>
    <row r="351" spans="1:17">
      <c r="A351" t="s">
        <v>71</v>
      </c>
      <c r="B351" t="s">
        <v>72</v>
      </c>
      <c r="C351" s="6">
        <v>46054</v>
      </c>
      <c r="D351">
        <v>2026</v>
      </c>
      <c r="E351">
        <v>2</v>
      </c>
      <c r="F351">
        <v>1</v>
      </c>
      <c r="G351" s="5">
        <v>60000000</v>
      </c>
      <c r="H351" s="5">
        <v>60000000</v>
      </c>
      <c r="I351" t="s">
        <v>51</v>
      </c>
      <c r="J351" t="s">
        <v>73</v>
      </c>
      <c r="K351">
        <f>COUNTIFS(예실[계정코드], 예실[[#This Row],[계정코드]], 예실[월], 예실[[#This Row],[월]])</f>
        <v>1</v>
      </c>
      <c r="L351">
        <f>AVERAGEIFS(예실[실적], 예실[계정코드], 예실[[#This Row],[계정코드]])</f>
        <v>60000000</v>
      </c>
      <c r="M351" s="7">
        <f>IF(ISNUMBER(예실[[#This Row],[실적]]), 예실[[#This Row],[실적]]/예실[[#This Row],[계정평균]], "")</f>
        <v>1</v>
      </c>
      <c r="N351" s="7" t="str">
        <f>IF(예실[[#This Row],[평균대비배수]]="", "", IF(예실[[#This Row],[평균대비배수]]&gt;=튀는값배수기준, "원천확인", ""))</f>
        <v/>
      </c>
      <c r="O351" s="7" t="str">
        <f>예실[[#This Row],[계정코드]]&amp;"|"&amp;TEXT(예실[[#This Row],[월]], "yyyy-mm")</f>
        <v>6210|2026-02</v>
      </c>
      <c r="P351" s="29" t="str">
        <f>IFERROR(INDEX(보정[보정 값], MATCH(예실[[#This Row],[키]], 보정[키], 0)), "")</f>
        <v/>
      </c>
      <c r="Q351" s="29">
        <f>IF(예실[[#This Row],[보정값]]&lt;&gt;"", 예실[[#This Row],[보정값]], IF(예실[[#This Row],[실적]]="", "", 예실[[#This Row],[실적]]))</f>
        <v>60000000</v>
      </c>
    </row>
    <row r="352" spans="1:17">
      <c r="A352" t="s">
        <v>71</v>
      </c>
      <c r="B352" t="s">
        <v>72</v>
      </c>
      <c r="C352" s="6">
        <v>46082</v>
      </c>
      <c r="D352">
        <v>2026</v>
      </c>
      <c r="E352">
        <v>3</v>
      </c>
      <c r="F352">
        <v>1</v>
      </c>
      <c r="G352" s="5">
        <v>60000000</v>
      </c>
      <c r="H352" s="5">
        <v>60000000</v>
      </c>
      <c r="I352" t="s">
        <v>51</v>
      </c>
      <c r="J352" t="s">
        <v>73</v>
      </c>
      <c r="K352">
        <f>COUNTIFS(예실[계정코드], 예실[[#This Row],[계정코드]], 예실[월], 예실[[#This Row],[월]])</f>
        <v>1</v>
      </c>
      <c r="L352">
        <f>AVERAGEIFS(예실[실적], 예실[계정코드], 예실[[#This Row],[계정코드]])</f>
        <v>60000000</v>
      </c>
      <c r="M352" s="7">
        <f>IF(ISNUMBER(예실[[#This Row],[실적]]), 예실[[#This Row],[실적]]/예실[[#This Row],[계정평균]], "")</f>
        <v>1</v>
      </c>
      <c r="N352" s="7" t="str">
        <f>IF(예실[[#This Row],[평균대비배수]]="", "", IF(예실[[#This Row],[평균대비배수]]&gt;=튀는값배수기준, "원천확인", ""))</f>
        <v/>
      </c>
      <c r="O352" s="7" t="str">
        <f>예실[[#This Row],[계정코드]]&amp;"|"&amp;TEXT(예실[[#This Row],[월]], "yyyy-mm")</f>
        <v>6210|2026-03</v>
      </c>
      <c r="P352" s="29" t="str">
        <f>IFERROR(INDEX(보정[보정 값], MATCH(예실[[#This Row],[키]], 보정[키], 0)), "")</f>
        <v/>
      </c>
      <c r="Q352" s="29">
        <f>IF(예실[[#This Row],[보정값]]&lt;&gt;"", 예실[[#This Row],[보정값]], IF(예실[[#This Row],[실적]]="", "", 예실[[#This Row],[실적]]))</f>
        <v>60000000</v>
      </c>
    </row>
    <row r="353" spans="1:17">
      <c r="A353" t="s">
        <v>71</v>
      </c>
      <c r="B353" t="s">
        <v>72</v>
      </c>
      <c r="C353" s="6">
        <v>46113</v>
      </c>
      <c r="D353">
        <v>2026</v>
      </c>
      <c r="E353">
        <v>4</v>
      </c>
      <c r="F353">
        <v>2</v>
      </c>
      <c r="G353" s="5">
        <v>60000000</v>
      </c>
      <c r="H353" s="5">
        <v>60000000</v>
      </c>
      <c r="I353" t="s">
        <v>51</v>
      </c>
      <c r="J353" t="s">
        <v>73</v>
      </c>
      <c r="K353">
        <f>COUNTIFS(예실[계정코드], 예실[[#This Row],[계정코드]], 예실[월], 예실[[#This Row],[월]])</f>
        <v>1</v>
      </c>
      <c r="L353">
        <f>AVERAGEIFS(예실[실적], 예실[계정코드], 예실[[#This Row],[계정코드]])</f>
        <v>60000000</v>
      </c>
      <c r="M353" s="7">
        <f>IF(ISNUMBER(예실[[#This Row],[실적]]), 예실[[#This Row],[실적]]/예실[[#This Row],[계정평균]], "")</f>
        <v>1</v>
      </c>
      <c r="N353" s="7" t="str">
        <f>IF(예실[[#This Row],[평균대비배수]]="", "", IF(예실[[#This Row],[평균대비배수]]&gt;=튀는값배수기준, "원천확인", ""))</f>
        <v/>
      </c>
      <c r="O353" s="7" t="str">
        <f>예실[[#This Row],[계정코드]]&amp;"|"&amp;TEXT(예실[[#This Row],[월]], "yyyy-mm")</f>
        <v>6210|2026-04</v>
      </c>
      <c r="P353" s="29" t="str">
        <f>IFERROR(INDEX(보정[보정 값], MATCH(예실[[#This Row],[키]], 보정[키], 0)), "")</f>
        <v/>
      </c>
      <c r="Q353" s="29">
        <f>IF(예실[[#This Row],[보정값]]&lt;&gt;"", 예실[[#This Row],[보정값]], IF(예실[[#This Row],[실적]]="", "", 예실[[#This Row],[실적]]))</f>
        <v>60000000</v>
      </c>
    </row>
    <row r="354" spans="1:17">
      <c r="A354" t="s">
        <v>71</v>
      </c>
      <c r="B354" t="s">
        <v>72</v>
      </c>
      <c r="C354" s="6">
        <v>46143</v>
      </c>
      <c r="D354">
        <v>2026</v>
      </c>
      <c r="E354">
        <v>5</v>
      </c>
      <c r="F354">
        <v>2</v>
      </c>
      <c r="G354" s="5">
        <v>60000000</v>
      </c>
      <c r="H354" s="5">
        <v>60000000</v>
      </c>
      <c r="I354" t="s">
        <v>51</v>
      </c>
      <c r="J354" t="s">
        <v>73</v>
      </c>
      <c r="K354">
        <f>COUNTIFS(예실[계정코드], 예실[[#This Row],[계정코드]], 예실[월], 예실[[#This Row],[월]])</f>
        <v>1</v>
      </c>
      <c r="L354">
        <f>AVERAGEIFS(예실[실적], 예실[계정코드], 예실[[#This Row],[계정코드]])</f>
        <v>60000000</v>
      </c>
      <c r="M354" s="7">
        <f>IF(ISNUMBER(예실[[#This Row],[실적]]), 예실[[#This Row],[실적]]/예실[[#This Row],[계정평균]], "")</f>
        <v>1</v>
      </c>
      <c r="N354" s="7" t="str">
        <f>IF(예실[[#This Row],[평균대비배수]]="", "", IF(예실[[#This Row],[평균대비배수]]&gt;=튀는값배수기준, "원천확인", ""))</f>
        <v/>
      </c>
      <c r="O354" s="7" t="str">
        <f>예실[[#This Row],[계정코드]]&amp;"|"&amp;TEXT(예실[[#This Row],[월]], "yyyy-mm")</f>
        <v>6210|2026-05</v>
      </c>
      <c r="P354" s="29" t="str">
        <f>IFERROR(INDEX(보정[보정 값], MATCH(예실[[#This Row],[키]], 보정[키], 0)), "")</f>
        <v/>
      </c>
      <c r="Q354" s="29">
        <f>IF(예실[[#This Row],[보정값]]&lt;&gt;"", 예실[[#This Row],[보정값]], IF(예실[[#This Row],[실적]]="", "", 예실[[#This Row],[실적]]))</f>
        <v>60000000</v>
      </c>
    </row>
    <row r="355" spans="1:17">
      <c r="A355" t="s">
        <v>71</v>
      </c>
      <c r="B355" t="s">
        <v>72</v>
      </c>
      <c r="C355" s="6">
        <v>46174</v>
      </c>
      <c r="D355">
        <v>2026</v>
      </c>
      <c r="E355">
        <v>6</v>
      </c>
      <c r="F355">
        <v>2</v>
      </c>
      <c r="G355" s="5">
        <v>60000000</v>
      </c>
      <c r="H355" s="5">
        <v>60000000</v>
      </c>
      <c r="I355" t="s">
        <v>51</v>
      </c>
      <c r="J355" t="s">
        <v>73</v>
      </c>
      <c r="K355">
        <f>COUNTIFS(예실[계정코드], 예실[[#This Row],[계정코드]], 예실[월], 예실[[#This Row],[월]])</f>
        <v>1</v>
      </c>
      <c r="L355">
        <f>AVERAGEIFS(예실[실적], 예실[계정코드], 예실[[#This Row],[계정코드]])</f>
        <v>60000000</v>
      </c>
      <c r="M355" s="7">
        <f>IF(ISNUMBER(예실[[#This Row],[실적]]), 예실[[#This Row],[실적]]/예실[[#This Row],[계정평균]], "")</f>
        <v>1</v>
      </c>
      <c r="N355" s="7" t="str">
        <f>IF(예실[[#This Row],[평균대비배수]]="", "", IF(예실[[#This Row],[평균대비배수]]&gt;=튀는값배수기준, "원천확인", ""))</f>
        <v/>
      </c>
      <c r="O355" s="7" t="str">
        <f>예실[[#This Row],[계정코드]]&amp;"|"&amp;TEXT(예실[[#This Row],[월]], "yyyy-mm")</f>
        <v>6210|2026-06</v>
      </c>
      <c r="P355" s="29" t="str">
        <f>IFERROR(INDEX(보정[보정 값], MATCH(예실[[#This Row],[키]], 보정[키], 0)), "")</f>
        <v/>
      </c>
      <c r="Q355" s="29">
        <f>IF(예실[[#This Row],[보정값]]&lt;&gt;"", 예실[[#This Row],[보정값]], IF(예실[[#This Row],[실적]]="", "", 예실[[#This Row],[실적]]))</f>
        <v>60000000</v>
      </c>
    </row>
    <row r="356" spans="1:17">
      <c r="A356" t="s">
        <v>71</v>
      </c>
      <c r="B356" t="s">
        <v>72</v>
      </c>
      <c r="C356" s="6">
        <v>46204</v>
      </c>
      <c r="D356">
        <v>2026</v>
      </c>
      <c r="E356">
        <v>7</v>
      </c>
      <c r="F356">
        <v>3</v>
      </c>
      <c r="G356" s="5">
        <v>60000000</v>
      </c>
      <c r="H356" s="5">
        <v>60000000</v>
      </c>
      <c r="I356" t="s">
        <v>51</v>
      </c>
      <c r="J356" t="s">
        <v>73</v>
      </c>
      <c r="K356">
        <f>COUNTIFS(예실[계정코드], 예실[[#This Row],[계정코드]], 예실[월], 예실[[#This Row],[월]])</f>
        <v>1</v>
      </c>
      <c r="L356">
        <f>AVERAGEIFS(예실[실적], 예실[계정코드], 예실[[#This Row],[계정코드]])</f>
        <v>60000000</v>
      </c>
      <c r="M356" s="7">
        <f>IF(ISNUMBER(예실[[#This Row],[실적]]), 예실[[#This Row],[실적]]/예실[[#This Row],[계정평균]], "")</f>
        <v>1</v>
      </c>
      <c r="N356" s="7" t="str">
        <f>IF(예실[[#This Row],[평균대비배수]]="", "", IF(예실[[#This Row],[평균대비배수]]&gt;=튀는값배수기준, "원천확인", ""))</f>
        <v/>
      </c>
      <c r="O356" s="7" t="str">
        <f>예실[[#This Row],[계정코드]]&amp;"|"&amp;TEXT(예실[[#This Row],[월]], "yyyy-mm")</f>
        <v>6210|2026-07</v>
      </c>
      <c r="P356" s="29" t="str">
        <f>IFERROR(INDEX(보정[보정 값], MATCH(예실[[#This Row],[키]], 보정[키], 0)), "")</f>
        <v/>
      </c>
      <c r="Q356" s="29">
        <f>IF(예실[[#This Row],[보정값]]&lt;&gt;"", 예실[[#This Row],[보정값]], IF(예실[[#This Row],[실적]]="", "", 예실[[#This Row],[실적]]))</f>
        <v>60000000</v>
      </c>
    </row>
    <row r="357" spans="1:17">
      <c r="A357" t="s">
        <v>71</v>
      </c>
      <c r="B357" t="s">
        <v>72</v>
      </c>
      <c r="C357" s="6">
        <v>46235</v>
      </c>
      <c r="D357">
        <v>2026</v>
      </c>
      <c r="E357">
        <v>8</v>
      </c>
      <c r="F357">
        <v>3</v>
      </c>
      <c r="G357" s="5">
        <v>60000000</v>
      </c>
      <c r="H357" s="5">
        <v>60000000</v>
      </c>
      <c r="I357" t="s">
        <v>51</v>
      </c>
      <c r="J357" t="s">
        <v>73</v>
      </c>
      <c r="K357">
        <f>COUNTIFS(예실[계정코드], 예실[[#This Row],[계정코드]], 예실[월], 예실[[#This Row],[월]])</f>
        <v>1</v>
      </c>
      <c r="L357">
        <f>AVERAGEIFS(예실[실적], 예실[계정코드], 예실[[#This Row],[계정코드]])</f>
        <v>60000000</v>
      </c>
      <c r="M357" s="7">
        <f>IF(ISNUMBER(예실[[#This Row],[실적]]), 예실[[#This Row],[실적]]/예실[[#This Row],[계정평균]], "")</f>
        <v>1</v>
      </c>
      <c r="N357" s="7" t="str">
        <f>IF(예실[[#This Row],[평균대비배수]]="", "", IF(예실[[#This Row],[평균대비배수]]&gt;=튀는값배수기준, "원천확인", ""))</f>
        <v/>
      </c>
      <c r="O357" s="7" t="str">
        <f>예실[[#This Row],[계정코드]]&amp;"|"&amp;TEXT(예실[[#This Row],[월]], "yyyy-mm")</f>
        <v>6210|2026-08</v>
      </c>
      <c r="P357" s="29" t="str">
        <f>IFERROR(INDEX(보정[보정 값], MATCH(예실[[#This Row],[키]], 보정[키], 0)), "")</f>
        <v/>
      </c>
      <c r="Q357" s="29">
        <f>IF(예실[[#This Row],[보정값]]&lt;&gt;"", 예실[[#This Row],[보정값]], IF(예실[[#This Row],[실적]]="", "", 예실[[#This Row],[실적]]))</f>
        <v>60000000</v>
      </c>
    </row>
    <row r="358" spans="1:17">
      <c r="A358" t="s">
        <v>71</v>
      </c>
      <c r="B358" t="s">
        <v>72</v>
      </c>
      <c r="C358" s="6">
        <v>46266</v>
      </c>
      <c r="D358">
        <v>2026</v>
      </c>
      <c r="E358">
        <v>9</v>
      </c>
      <c r="F358">
        <v>3</v>
      </c>
      <c r="G358" s="5">
        <v>60000000</v>
      </c>
      <c r="H358" s="5">
        <v>60000000</v>
      </c>
      <c r="I358" t="s">
        <v>51</v>
      </c>
      <c r="J358" t="s">
        <v>73</v>
      </c>
      <c r="K358">
        <f>COUNTIFS(예실[계정코드], 예실[[#This Row],[계정코드]], 예실[월], 예실[[#This Row],[월]])</f>
        <v>1</v>
      </c>
      <c r="L358">
        <f>AVERAGEIFS(예실[실적], 예실[계정코드], 예실[[#This Row],[계정코드]])</f>
        <v>60000000</v>
      </c>
      <c r="M358" s="7">
        <f>IF(ISNUMBER(예실[[#This Row],[실적]]), 예실[[#This Row],[실적]]/예실[[#This Row],[계정평균]], "")</f>
        <v>1</v>
      </c>
      <c r="N358" s="7" t="str">
        <f>IF(예실[[#This Row],[평균대비배수]]="", "", IF(예실[[#This Row],[평균대비배수]]&gt;=튀는값배수기준, "원천확인", ""))</f>
        <v/>
      </c>
      <c r="O358" s="7" t="str">
        <f>예실[[#This Row],[계정코드]]&amp;"|"&amp;TEXT(예실[[#This Row],[월]], "yyyy-mm")</f>
        <v>6210|2026-09</v>
      </c>
      <c r="P358" s="29" t="str">
        <f>IFERROR(INDEX(보정[보정 값], MATCH(예실[[#This Row],[키]], 보정[키], 0)), "")</f>
        <v/>
      </c>
      <c r="Q358" s="29">
        <f>IF(예실[[#This Row],[보정값]]&lt;&gt;"", 예실[[#This Row],[보정값]], IF(예실[[#This Row],[실적]]="", "", 예실[[#This Row],[실적]]))</f>
        <v>60000000</v>
      </c>
    </row>
    <row r="359" spans="1:17">
      <c r="A359" t="s">
        <v>74</v>
      </c>
      <c r="B359" t="s">
        <v>75</v>
      </c>
      <c r="C359" s="6">
        <v>45658</v>
      </c>
      <c r="D359">
        <v>2025</v>
      </c>
      <c r="E359">
        <v>1</v>
      </c>
      <c r="F359">
        <v>1</v>
      </c>
      <c r="G359" s="5">
        <v>40000000</v>
      </c>
      <c r="H359" s="5">
        <v>40170000</v>
      </c>
      <c r="I359" t="s">
        <v>51</v>
      </c>
      <c r="J359" t="s">
        <v>73</v>
      </c>
      <c r="K359">
        <f>COUNTIFS(예실[계정코드], 예실[[#This Row],[계정코드]], 예실[월], 예실[[#This Row],[월]])</f>
        <v>1</v>
      </c>
      <c r="L359">
        <f>AVERAGEIFS(예실[실적], 예실[계정코드], 예실[[#This Row],[계정코드]])</f>
        <v>32088285.714285713</v>
      </c>
      <c r="M359" s="7">
        <f>IF(ISNUMBER(예실[[#This Row],[실적]]), 예실[[#This Row],[실적]]/예실[[#This Row],[계정평균]], "")</f>
        <v>1.2518587112341844</v>
      </c>
      <c r="N359" s="7" t="str">
        <f>IF(예실[[#This Row],[평균대비배수]]="", "", IF(예실[[#This Row],[평균대비배수]]&gt;=튀는값배수기준, "원천확인", ""))</f>
        <v/>
      </c>
      <c r="O359" s="7" t="str">
        <f>예실[[#This Row],[계정코드]]&amp;"|"&amp;TEXT(예실[[#This Row],[월]], "yyyy-mm")</f>
        <v>6220|2025-01</v>
      </c>
      <c r="P359" s="29" t="str">
        <f>IFERROR(INDEX(보정[보정 값], MATCH(예실[[#This Row],[키]], 보정[키], 0)), "")</f>
        <v/>
      </c>
      <c r="Q359" s="29">
        <f>IF(예실[[#This Row],[보정값]]&lt;&gt;"", 예실[[#This Row],[보정값]], IF(예실[[#This Row],[실적]]="", "", 예실[[#This Row],[실적]]))</f>
        <v>40170000</v>
      </c>
    </row>
    <row r="360" spans="1:17">
      <c r="A360" t="s">
        <v>74</v>
      </c>
      <c r="B360" t="s">
        <v>75</v>
      </c>
      <c r="C360" s="6">
        <v>45689</v>
      </c>
      <c r="D360">
        <v>2025</v>
      </c>
      <c r="E360">
        <v>2</v>
      </c>
      <c r="F360">
        <v>1</v>
      </c>
      <c r="G360" s="5">
        <v>35000000</v>
      </c>
      <c r="H360" s="5">
        <v>35558000</v>
      </c>
      <c r="I360" t="s">
        <v>51</v>
      </c>
      <c r="J360" t="s">
        <v>73</v>
      </c>
      <c r="K360">
        <f>COUNTIFS(예실[계정코드], 예실[[#This Row],[계정코드]], 예실[월], 예실[[#This Row],[월]])</f>
        <v>1</v>
      </c>
      <c r="L360">
        <f>AVERAGEIFS(예실[실적], 예실[계정코드], 예실[[#This Row],[계정코드]])</f>
        <v>32088285.714285713</v>
      </c>
      <c r="M360" s="7">
        <f>IF(ISNUMBER(예실[[#This Row],[실적]]), 예실[[#This Row],[실적]]/예실[[#This Row],[계정평균]], "")</f>
        <v>1.1081302477984847</v>
      </c>
      <c r="N360" s="7" t="str">
        <f>IF(예실[[#This Row],[평균대비배수]]="", "", IF(예실[[#This Row],[평균대비배수]]&gt;=튀는값배수기준, "원천확인", ""))</f>
        <v/>
      </c>
      <c r="O360" s="7" t="str">
        <f>예실[[#This Row],[계정코드]]&amp;"|"&amp;TEXT(예실[[#This Row],[월]], "yyyy-mm")</f>
        <v>6220|2025-02</v>
      </c>
      <c r="P360" s="29" t="str">
        <f>IFERROR(INDEX(보정[보정 값], MATCH(예실[[#This Row],[키]], 보정[키], 0)), "")</f>
        <v/>
      </c>
      <c r="Q360" s="29">
        <f>IF(예실[[#This Row],[보정값]]&lt;&gt;"", 예실[[#This Row],[보정값]], IF(예실[[#This Row],[실적]]="", "", 예실[[#This Row],[실적]]))</f>
        <v>35558000</v>
      </c>
    </row>
    <row r="361" spans="1:17">
      <c r="A361" t="s">
        <v>74</v>
      </c>
      <c r="B361" t="s">
        <v>75</v>
      </c>
      <c r="C361" s="6">
        <v>45717</v>
      </c>
      <c r="D361">
        <v>2025</v>
      </c>
      <c r="E361">
        <v>3</v>
      </c>
      <c r="F361">
        <v>1</v>
      </c>
      <c r="G361" s="5">
        <v>25000000</v>
      </c>
      <c r="H361" s="5">
        <v>25609000</v>
      </c>
      <c r="I361" t="s">
        <v>51</v>
      </c>
      <c r="J361" t="s">
        <v>73</v>
      </c>
      <c r="K361">
        <f>COUNTIFS(예실[계정코드], 예실[[#This Row],[계정코드]], 예실[월], 예실[[#This Row],[월]])</f>
        <v>1</v>
      </c>
      <c r="L361">
        <f>AVERAGEIFS(예실[실적], 예실[계정코드], 예실[[#This Row],[계정코드]])</f>
        <v>32088285.714285713</v>
      </c>
      <c r="M361" s="7">
        <f>IF(ISNUMBER(예실[[#This Row],[실적]]), 예실[[#This Row],[실적]]/예실[[#This Row],[계정평균]], "")</f>
        <v>0.79807940592472559</v>
      </c>
      <c r="N361" s="7" t="str">
        <f>IF(예실[[#This Row],[평균대비배수]]="", "", IF(예실[[#This Row],[평균대비배수]]&gt;=튀는값배수기준, "원천확인", ""))</f>
        <v/>
      </c>
      <c r="O361" s="7" t="str">
        <f>예실[[#This Row],[계정코드]]&amp;"|"&amp;TEXT(예실[[#This Row],[월]], "yyyy-mm")</f>
        <v>6220|2025-03</v>
      </c>
      <c r="P361" s="29" t="str">
        <f>IFERROR(INDEX(보정[보정 값], MATCH(예실[[#This Row],[키]], 보정[키], 0)), "")</f>
        <v/>
      </c>
      <c r="Q361" s="29">
        <f>IF(예실[[#This Row],[보정값]]&lt;&gt;"", 예실[[#This Row],[보정값]], IF(예실[[#This Row],[실적]]="", "", 예실[[#This Row],[실적]]))</f>
        <v>25609000</v>
      </c>
    </row>
    <row r="362" spans="1:17">
      <c r="A362" t="s">
        <v>74</v>
      </c>
      <c r="B362" t="s">
        <v>75</v>
      </c>
      <c r="C362" s="6">
        <v>45748</v>
      </c>
      <c r="D362">
        <v>2025</v>
      </c>
      <c r="E362">
        <v>4</v>
      </c>
      <c r="F362">
        <v>2</v>
      </c>
      <c r="G362" s="5">
        <v>25000000</v>
      </c>
      <c r="H362" s="5">
        <v>25687000</v>
      </c>
      <c r="I362" t="s">
        <v>51</v>
      </c>
      <c r="J362" t="s">
        <v>73</v>
      </c>
      <c r="K362">
        <f>COUNTIFS(예실[계정코드], 예실[[#This Row],[계정코드]], 예실[월], 예실[[#This Row],[월]])</f>
        <v>1</v>
      </c>
      <c r="L362">
        <f>AVERAGEIFS(예실[실적], 예실[계정코드], 예실[[#This Row],[계정코드]])</f>
        <v>32088285.714285713</v>
      </c>
      <c r="M362" s="7">
        <f>IF(ISNUMBER(예실[[#This Row],[실적]]), 예실[[#This Row],[실적]]/예실[[#This Row],[계정평균]], "")</f>
        <v>0.80051019953877256</v>
      </c>
      <c r="N362" s="7" t="str">
        <f>IF(예실[[#This Row],[평균대비배수]]="", "", IF(예실[[#This Row],[평균대비배수]]&gt;=튀는값배수기준, "원천확인", ""))</f>
        <v/>
      </c>
      <c r="O362" s="7" t="str">
        <f>예실[[#This Row],[계정코드]]&amp;"|"&amp;TEXT(예실[[#This Row],[월]], "yyyy-mm")</f>
        <v>6220|2025-04</v>
      </c>
      <c r="P362" s="29" t="str">
        <f>IFERROR(INDEX(보정[보정 값], MATCH(예실[[#This Row],[키]], 보정[키], 0)), "")</f>
        <v/>
      </c>
      <c r="Q362" s="29">
        <f>IF(예실[[#This Row],[보정값]]&lt;&gt;"", 예실[[#This Row],[보정값]], IF(예실[[#This Row],[실적]]="", "", 예실[[#This Row],[실적]]))</f>
        <v>25687000</v>
      </c>
    </row>
    <row r="363" spans="1:17">
      <c r="A363" t="s">
        <v>74</v>
      </c>
      <c r="B363" t="s">
        <v>75</v>
      </c>
      <c r="C363" s="6">
        <v>45778</v>
      </c>
      <c r="D363">
        <v>2025</v>
      </c>
      <c r="E363">
        <v>5</v>
      </c>
      <c r="F363">
        <v>2</v>
      </c>
      <c r="G363" s="5">
        <v>25000000</v>
      </c>
      <c r="H363" s="5">
        <v>25432000</v>
      </c>
      <c r="I363" t="s">
        <v>51</v>
      </c>
      <c r="J363" t="s">
        <v>73</v>
      </c>
      <c r="K363">
        <f>COUNTIFS(예실[계정코드], 예실[[#This Row],[계정코드]], 예실[월], 예실[[#This Row],[월]])</f>
        <v>1</v>
      </c>
      <c r="L363">
        <f>AVERAGEIFS(예실[실적], 예실[계정코드], 예실[[#This Row],[계정코드]])</f>
        <v>32088285.714285713</v>
      </c>
      <c r="M363" s="7">
        <f>IF(ISNUMBER(예실[[#This Row],[실적]]), 예실[[#This Row],[실적]]/예실[[#This Row],[계정평균]], "")</f>
        <v>0.79256337426208057</v>
      </c>
      <c r="N363" s="7" t="str">
        <f>IF(예실[[#This Row],[평균대비배수]]="", "", IF(예실[[#This Row],[평균대비배수]]&gt;=튀는값배수기준, "원천확인", ""))</f>
        <v/>
      </c>
      <c r="O363" s="7" t="str">
        <f>예실[[#This Row],[계정코드]]&amp;"|"&amp;TEXT(예실[[#This Row],[월]], "yyyy-mm")</f>
        <v>6220|2025-05</v>
      </c>
      <c r="P363" s="29" t="str">
        <f>IFERROR(INDEX(보정[보정 값], MATCH(예실[[#This Row],[키]], 보정[키], 0)), "")</f>
        <v/>
      </c>
      <c r="Q363" s="29">
        <f>IF(예실[[#This Row],[보정값]]&lt;&gt;"", 예실[[#This Row],[보정값]], IF(예실[[#This Row],[실적]]="", "", 예실[[#This Row],[실적]]))</f>
        <v>25432000</v>
      </c>
    </row>
    <row r="364" spans="1:17">
      <c r="A364" t="s">
        <v>74</v>
      </c>
      <c r="B364" t="s">
        <v>75</v>
      </c>
      <c r="C364" s="6">
        <v>45809</v>
      </c>
      <c r="D364">
        <v>2025</v>
      </c>
      <c r="E364">
        <v>6</v>
      </c>
      <c r="F364">
        <v>2</v>
      </c>
      <c r="G364" s="5">
        <v>25000000</v>
      </c>
      <c r="H364" s="5">
        <v>25263000</v>
      </c>
      <c r="I364" t="s">
        <v>51</v>
      </c>
      <c r="J364" t="s">
        <v>73</v>
      </c>
      <c r="K364">
        <f>COUNTIFS(예실[계정코드], 예실[[#This Row],[계정코드]], 예실[월], 예실[[#This Row],[월]])</f>
        <v>1</v>
      </c>
      <c r="L364">
        <f>AVERAGEIFS(예실[실적], 예실[계정코드], 예실[[#This Row],[계정코드]])</f>
        <v>32088285.714285713</v>
      </c>
      <c r="M364" s="7">
        <f>IF(ISNUMBER(예실[[#This Row],[실적]]), 예실[[#This Row],[실적]]/예실[[#This Row],[계정평균]], "")</f>
        <v>0.78729665476497879</v>
      </c>
      <c r="N364" s="7" t="str">
        <f>IF(예실[[#This Row],[평균대비배수]]="", "", IF(예실[[#This Row],[평균대비배수]]&gt;=튀는값배수기준, "원천확인", ""))</f>
        <v/>
      </c>
      <c r="O364" s="7" t="str">
        <f>예실[[#This Row],[계정코드]]&amp;"|"&amp;TEXT(예실[[#This Row],[월]], "yyyy-mm")</f>
        <v>6220|2025-06</v>
      </c>
      <c r="P364" s="29" t="str">
        <f>IFERROR(INDEX(보정[보정 값], MATCH(예실[[#This Row],[키]], 보정[키], 0)), "")</f>
        <v/>
      </c>
      <c r="Q364" s="29">
        <f>IF(예실[[#This Row],[보정값]]&lt;&gt;"", 예실[[#This Row],[보정값]], IF(예실[[#This Row],[실적]]="", "", 예실[[#This Row],[실적]]))</f>
        <v>25263000</v>
      </c>
    </row>
    <row r="365" spans="1:17">
      <c r="A365" t="s">
        <v>74</v>
      </c>
      <c r="B365" t="s">
        <v>75</v>
      </c>
      <c r="C365" s="6">
        <v>45839</v>
      </c>
      <c r="D365">
        <v>2025</v>
      </c>
      <c r="E365">
        <v>7</v>
      </c>
      <c r="F365">
        <v>3</v>
      </c>
      <c r="G365" s="5">
        <v>45000000</v>
      </c>
      <c r="H365" s="5">
        <v>43960000</v>
      </c>
      <c r="I365" t="s">
        <v>51</v>
      </c>
      <c r="J365" t="s">
        <v>73</v>
      </c>
      <c r="K365">
        <f>COUNTIFS(예실[계정코드], 예실[[#This Row],[계정코드]], 예실[월], 예실[[#This Row],[월]])</f>
        <v>1</v>
      </c>
      <c r="L365">
        <f>AVERAGEIFS(예실[실적], 예실[계정코드], 예실[[#This Row],[계정코드]])</f>
        <v>32088285.714285713</v>
      </c>
      <c r="M365" s="7">
        <f>IF(ISNUMBER(예실[[#This Row],[실적]]), 예실[[#This Row],[실적]]/예실[[#This Row],[계정평균]], "")</f>
        <v>1.3699703496603122</v>
      </c>
      <c r="N365" s="7" t="str">
        <f>IF(예실[[#This Row],[평균대비배수]]="", "", IF(예실[[#This Row],[평균대비배수]]&gt;=튀는값배수기준, "원천확인", ""))</f>
        <v/>
      </c>
      <c r="O365" s="7" t="str">
        <f>예실[[#This Row],[계정코드]]&amp;"|"&amp;TEXT(예실[[#This Row],[월]], "yyyy-mm")</f>
        <v>6220|2025-07</v>
      </c>
      <c r="P365" s="29" t="str">
        <f>IFERROR(INDEX(보정[보정 값], MATCH(예실[[#This Row],[키]], 보정[키], 0)), "")</f>
        <v/>
      </c>
      <c r="Q365" s="29">
        <f>IF(예실[[#This Row],[보정값]]&lt;&gt;"", 예실[[#This Row],[보정값]], IF(예실[[#This Row],[실적]]="", "", 예실[[#This Row],[실적]]))</f>
        <v>43960000</v>
      </c>
    </row>
    <row r="366" spans="1:17">
      <c r="A366" t="s">
        <v>74</v>
      </c>
      <c r="B366" t="s">
        <v>75</v>
      </c>
      <c r="C366" s="6">
        <v>45870</v>
      </c>
      <c r="D366">
        <v>2025</v>
      </c>
      <c r="E366">
        <v>8</v>
      </c>
      <c r="F366">
        <v>3</v>
      </c>
      <c r="G366" s="5">
        <v>45000000</v>
      </c>
      <c r="H366" s="5">
        <v>45851000</v>
      </c>
      <c r="I366" t="s">
        <v>51</v>
      </c>
      <c r="J366" t="s">
        <v>73</v>
      </c>
      <c r="K366">
        <f>COUNTIFS(예실[계정코드], 예실[[#This Row],[계정코드]], 예실[월], 예실[[#This Row],[월]])</f>
        <v>1</v>
      </c>
      <c r="L366">
        <f>AVERAGEIFS(예실[실적], 예실[계정코드], 예실[[#This Row],[계정코드]])</f>
        <v>32088285.714285713</v>
      </c>
      <c r="M366" s="7">
        <f>IF(ISNUMBER(예실[[#This Row],[실적]]), 예실[[#This Row],[실적]]/예실[[#This Row],[계정평균]], "")</f>
        <v>1.4289015127906046</v>
      </c>
      <c r="N366" s="7" t="str">
        <f>IF(예실[[#This Row],[평균대비배수]]="", "", IF(예실[[#This Row],[평균대비배수]]&gt;=튀는값배수기준, "원천확인", ""))</f>
        <v/>
      </c>
      <c r="O366" s="7" t="str">
        <f>예실[[#This Row],[계정코드]]&amp;"|"&amp;TEXT(예실[[#This Row],[월]], "yyyy-mm")</f>
        <v>6220|2025-08</v>
      </c>
      <c r="P366" s="29" t="str">
        <f>IFERROR(INDEX(보정[보정 값], MATCH(예실[[#This Row],[키]], 보정[키], 0)), "")</f>
        <v/>
      </c>
      <c r="Q366" s="29">
        <f>IF(예실[[#This Row],[보정값]]&lt;&gt;"", 예실[[#This Row],[보정값]], IF(예실[[#This Row],[실적]]="", "", 예실[[#This Row],[실적]]))</f>
        <v>45851000</v>
      </c>
    </row>
    <row r="367" spans="1:17">
      <c r="A367" t="s">
        <v>74</v>
      </c>
      <c r="B367" t="s">
        <v>75</v>
      </c>
      <c r="C367" s="6">
        <v>45901</v>
      </c>
      <c r="D367">
        <v>2025</v>
      </c>
      <c r="E367">
        <v>9</v>
      </c>
      <c r="F367">
        <v>3</v>
      </c>
      <c r="G367" s="5">
        <v>25000000</v>
      </c>
      <c r="H367" s="5">
        <v>25752000</v>
      </c>
      <c r="I367" t="s">
        <v>51</v>
      </c>
      <c r="J367" t="s">
        <v>73</v>
      </c>
      <c r="K367">
        <f>COUNTIFS(예실[계정코드], 예실[[#This Row],[계정코드]], 예실[월], 예실[[#This Row],[월]])</f>
        <v>1</v>
      </c>
      <c r="L367">
        <f>AVERAGEIFS(예실[실적], 예실[계정코드], 예실[[#This Row],[계정코드]])</f>
        <v>32088285.714285713</v>
      </c>
      <c r="M367" s="7">
        <f>IF(ISNUMBER(예실[[#This Row],[실적]]), 예실[[#This Row],[실적]]/예실[[#This Row],[계정평균]], "")</f>
        <v>0.80253586088381168</v>
      </c>
      <c r="N367" s="7" t="str">
        <f>IF(예실[[#This Row],[평균대비배수]]="", "", IF(예실[[#This Row],[평균대비배수]]&gt;=튀는값배수기준, "원천확인", ""))</f>
        <v/>
      </c>
      <c r="O367" s="7" t="str">
        <f>예실[[#This Row],[계정코드]]&amp;"|"&amp;TEXT(예실[[#This Row],[월]], "yyyy-mm")</f>
        <v>6220|2025-09</v>
      </c>
      <c r="P367" s="29" t="str">
        <f>IFERROR(INDEX(보정[보정 값], MATCH(예실[[#This Row],[키]], 보정[키], 0)), "")</f>
        <v/>
      </c>
      <c r="Q367" s="29">
        <f>IF(예실[[#This Row],[보정값]]&lt;&gt;"", 예실[[#This Row],[보정값]], IF(예실[[#This Row],[실적]]="", "", 예실[[#This Row],[실적]]))</f>
        <v>25752000</v>
      </c>
    </row>
    <row r="368" spans="1:17">
      <c r="A368" t="s">
        <v>74</v>
      </c>
      <c r="B368" t="s">
        <v>75</v>
      </c>
      <c r="C368" s="6">
        <v>45931</v>
      </c>
      <c r="D368">
        <v>2025</v>
      </c>
      <c r="E368">
        <v>10</v>
      </c>
      <c r="F368">
        <v>4</v>
      </c>
      <c r="G368" s="5">
        <v>25000000</v>
      </c>
      <c r="H368" s="5">
        <v>24515000</v>
      </c>
      <c r="I368" t="s">
        <v>51</v>
      </c>
      <c r="J368" t="s">
        <v>73</v>
      </c>
      <c r="K368">
        <f>COUNTIFS(예실[계정코드], 예실[[#This Row],[계정코드]], 예실[월], 예실[[#This Row],[월]])</f>
        <v>1</v>
      </c>
      <c r="L368">
        <f>AVERAGEIFS(예실[실적], 예실[계정코드], 예실[[#This Row],[계정코드]])</f>
        <v>32088285.714285713</v>
      </c>
      <c r="M368" s="7">
        <f>IF(ISNUMBER(예실[[#This Row],[실적]]), 예실[[#This Row],[실적]]/예실[[#This Row],[계정평균]], "")</f>
        <v>0.76398596728668233</v>
      </c>
      <c r="N368" s="7" t="str">
        <f>IF(예실[[#This Row],[평균대비배수]]="", "", IF(예실[[#This Row],[평균대비배수]]&gt;=튀는값배수기준, "원천확인", ""))</f>
        <v/>
      </c>
      <c r="O368" s="7" t="str">
        <f>예실[[#This Row],[계정코드]]&amp;"|"&amp;TEXT(예실[[#This Row],[월]], "yyyy-mm")</f>
        <v>6220|2025-10</v>
      </c>
      <c r="P368" s="29" t="str">
        <f>IFERROR(INDEX(보정[보정 값], MATCH(예실[[#This Row],[키]], 보정[키], 0)), "")</f>
        <v/>
      </c>
      <c r="Q368" s="29">
        <f>IF(예실[[#This Row],[보정값]]&lt;&gt;"", 예실[[#This Row],[보정값]], IF(예실[[#This Row],[실적]]="", "", 예실[[#This Row],[실적]]))</f>
        <v>24515000</v>
      </c>
    </row>
    <row r="369" spans="1:17">
      <c r="A369" t="s">
        <v>74</v>
      </c>
      <c r="B369" t="s">
        <v>75</v>
      </c>
      <c r="C369" s="6">
        <v>45962</v>
      </c>
      <c r="D369">
        <v>2025</v>
      </c>
      <c r="E369">
        <v>11</v>
      </c>
      <c r="F369">
        <v>4</v>
      </c>
      <c r="G369" s="5">
        <v>25000000</v>
      </c>
      <c r="H369" s="5">
        <v>24630000</v>
      </c>
      <c r="I369" t="s">
        <v>51</v>
      </c>
      <c r="J369" t="s">
        <v>73</v>
      </c>
      <c r="K369">
        <f>COUNTIFS(예실[계정코드], 예실[[#This Row],[계정코드]], 예실[월], 예실[[#This Row],[월]])</f>
        <v>1</v>
      </c>
      <c r="L369">
        <f>AVERAGEIFS(예실[실적], 예실[계정코드], 예실[[#This Row],[계정코드]])</f>
        <v>32088285.714285713</v>
      </c>
      <c r="M369" s="7">
        <f>IF(ISNUMBER(예실[[#This Row],[실적]]), 예실[[#This Row],[실적]]/예실[[#This Row],[계정평균]], "")</f>
        <v>0.76756982966636689</v>
      </c>
      <c r="N369" s="7" t="str">
        <f>IF(예실[[#This Row],[평균대비배수]]="", "", IF(예실[[#This Row],[평균대비배수]]&gt;=튀는값배수기준, "원천확인", ""))</f>
        <v/>
      </c>
      <c r="O369" s="7" t="str">
        <f>예실[[#This Row],[계정코드]]&amp;"|"&amp;TEXT(예실[[#This Row],[월]], "yyyy-mm")</f>
        <v>6220|2025-11</v>
      </c>
      <c r="P369" s="29" t="str">
        <f>IFERROR(INDEX(보정[보정 값], MATCH(예실[[#This Row],[키]], 보정[키], 0)), "")</f>
        <v/>
      </c>
      <c r="Q369" s="29">
        <f>IF(예실[[#This Row],[보정값]]&lt;&gt;"", 예실[[#This Row],[보정값]], IF(예실[[#This Row],[실적]]="", "", 예실[[#This Row],[실적]]))</f>
        <v>24630000</v>
      </c>
    </row>
    <row r="370" spans="1:17">
      <c r="A370" t="s">
        <v>74</v>
      </c>
      <c r="B370" t="s">
        <v>75</v>
      </c>
      <c r="C370" s="6">
        <v>45992</v>
      </c>
      <c r="D370">
        <v>2025</v>
      </c>
      <c r="E370">
        <v>12</v>
      </c>
      <c r="F370">
        <v>4</v>
      </c>
      <c r="G370" s="5">
        <v>40000000</v>
      </c>
      <c r="H370" s="5">
        <v>41034000</v>
      </c>
      <c r="I370" t="s">
        <v>51</v>
      </c>
      <c r="J370" t="s">
        <v>73</v>
      </c>
      <c r="K370">
        <f>COUNTIFS(예실[계정코드], 예실[[#This Row],[계정코드]], 예실[월], 예실[[#This Row],[월]])</f>
        <v>1</v>
      </c>
      <c r="L370">
        <f>AVERAGEIFS(예실[실적], 예실[계정코드], 예실[[#This Row],[계정코드]])</f>
        <v>32088285.714285713</v>
      </c>
      <c r="M370" s="7">
        <f>IF(ISNUMBER(예실[[#This Row],[실적]]), 예실[[#This Row],[실적]]/예실[[#This Row],[계정평균]], "")</f>
        <v>1.2787844251128584</v>
      </c>
      <c r="N370" s="7" t="str">
        <f>IF(예실[[#This Row],[평균대비배수]]="", "", IF(예실[[#This Row],[평균대비배수]]&gt;=튀는값배수기준, "원천확인", ""))</f>
        <v/>
      </c>
      <c r="O370" s="7" t="str">
        <f>예실[[#This Row],[계정코드]]&amp;"|"&amp;TEXT(예실[[#This Row],[월]], "yyyy-mm")</f>
        <v>6220|2025-12</v>
      </c>
      <c r="P370" s="29" t="str">
        <f>IFERROR(INDEX(보정[보정 값], MATCH(예실[[#This Row],[키]], 보정[키], 0)), "")</f>
        <v/>
      </c>
      <c r="Q370" s="29">
        <f>IF(예실[[#This Row],[보정값]]&lt;&gt;"", 예실[[#This Row],[보정값]], IF(예실[[#This Row],[실적]]="", "", 예실[[#This Row],[실적]]))</f>
        <v>41034000</v>
      </c>
    </row>
    <row r="371" spans="1:17">
      <c r="A371" t="s">
        <v>74</v>
      </c>
      <c r="B371" t="s">
        <v>75</v>
      </c>
      <c r="C371" s="6">
        <v>46023</v>
      </c>
      <c r="D371">
        <v>2026</v>
      </c>
      <c r="E371">
        <v>1</v>
      </c>
      <c r="F371">
        <v>1</v>
      </c>
      <c r="G371" s="5">
        <v>40000000</v>
      </c>
      <c r="H371" s="5">
        <v>39278000</v>
      </c>
      <c r="I371" t="s">
        <v>51</v>
      </c>
      <c r="J371" t="s">
        <v>73</v>
      </c>
      <c r="K371">
        <f>COUNTIFS(예실[계정코드], 예실[[#This Row],[계정코드]], 예실[월], 예실[[#This Row],[월]])</f>
        <v>1</v>
      </c>
      <c r="L371">
        <f>AVERAGEIFS(예실[실적], 예실[계정코드], 예실[[#This Row],[계정코드]])</f>
        <v>32088285.714285713</v>
      </c>
      <c r="M371" s="7">
        <f>IF(ISNUMBER(예실[[#This Row],[실적]]), 예실[[#This Row],[실적]]/예실[[#This Row],[계정평균]], "")</f>
        <v>1.2240604047761088</v>
      </c>
      <c r="N371" s="7" t="str">
        <f>IF(예실[[#This Row],[평균대비배수]]="", "", IF(예실[[#This Row],[평균대비배수]]&gt;=튀는값배수기준, "원천확인", ""))</f>
        <v/>
      </c>
      <c r="O371" s="7" t="str">
        <f>예실[[#This Row],[계정코드]]&amp;"|"&amp;TEXT(예실[[#This Row],[월]], "yyyy-mm")</f>
        <v>6220|2026-01</v>
      </c>
      <c r="P371" s="29" t="str">
        <f>IFERROR(INDEX(보정[보정 값], MATCH(예실[[#This Row],[키]], 보정[키], 0)), "")</f>
        <v/>
      </c>
      <c r="Q371" s="29">
        <f>IF(예실[[#This Row],[보정값]]&lt;&gt;"", 예실[[#This Row],[보정값]], IF(예실[[#This Row],[실적]]="", "", 예실[[#This Row],[실적]]))</f>
        <v>39278000</v>
      </c>
    </row>
    <row r="372" spans="1:17">
      <c r="A372" t="s">
        <v>74</v>
      </c>
      <c r="B372" t="s">
        <v>75</v>
      </c>
      <c r="C372" s="6">
        <v>46054</v>
      </c>
      <c r="D372">
        <v>2026</v>
      </c>
      <c r="E372">
        <v>2</v>
      </c>
      <c r="F372">
        <v>1</v>
      </c>
      <c r="G372" s="5">
        <v>35000000</v>
      </c>
      <c r="H372" s="5">
        <v>35350000</v>
      </c>
      <c r="I372" t="s">
        <v>51</v>
      </c>
      <c r="J372" t="s">
        <v>73</v>
      </c>
      <c r="K372">
        <f>COUNTIFS(예실[계정코드], 예실[[#This Row],[계정코드]], 예실[월], 예실[[#This Row],[월]])</f>
        <v>1</v>
      </c>
      <c r="L372">
        <f>AVERAGEIFS(예실[실적], 예실[계정코드], 예실[[#This Row],[계정코드]])</f>
        <v>32088285.714285713</v>
      </c>
      <c r="M372" s="7">
        <f>IF(ISNUMBER(예실[[#This Row],[실적]]), 예실[[#This Row],[실적]]/예실[[#This Row],[계정평균]], "")</f>
        <v>1.1016481314943594</v>
      </c>
      <c r="N372" s="7" t="str">
        <f>IF(예실[[#This Row],[평균대비배수]]="", "", IF(예실[[#This Row],[평균대비배수]]&gt;=튀는값배수기준, "원천확인", ""))</f>
        <v/>
      </c>
      <c r="O372" s="7" t="str">
        <f>예실[[#This Row],[계정코드]]&amp;"|"&amp;TEXT(예실[[#This Row],[월]], "yyyy-mm")</f>
        <v>6220|2026-02</v>
      </c>
      <c r="P372" s="29" t="str">
        <f>IFERROR(INDEX(보정[보정 값], MATCH(예실[[#This Row],[키]], 보정[키], 0)), "")</f>
        <v/>
      </c>
      <c r="Q372" s="29">
        <f>IF(예실[[#This Row],[보정값]]&lt;&gt;"", 예실[[#This Row],[보정값]], IF(예실[[#This Row],[실적]]="", "", 예실[[#This Row],[실적]]))</f>
        <v>35350000</v>
      </c>
    </row>
    <row r="373" spans="1:17">
      <c r="A373" t="s">
        <v>74</v>
      </c>
      <c r="B373" t="s">
        <v>75</v>
      </c>
      <c r="C373" s="6">
        <v>46082</v>
      </c>
      <c r="D373">
        <v>2026</v>
      </c>
      <c r="E373">
        <v>3</v>
      </c>
      <c r="F373">
        <v>1</v>
      </c>
      <c r="G373" s="5">
        <v>25000000</v>
      </c>
      <c r="H373" s="5">
        <v>25275000</v>
      </c>
      <c r="I373" t="s">
        <v>51</v>
      </c>
      <c r="J373" t="s">
        <v>73</v>
      </c>
      <c r="K373">
        <f>COUNTIFS(예실[계정코드], 예실[[#This Row],[계정코드]], 예실[월], 예실[[#This Row],[월]])</f>
        <v>1</v>
      </c>
      <c r="L373">
        <f>AVERAGEIFS(예실[실적], 예실[계정코드], 예실[[#This Row],[계정코드]])</f>
        <v>32088285.714285713</v>
      </c>
      <c r="M373" s="7">
        <f>IF(ISNUMBER(예실[[#This Row],[실적]]), 예실[[#This Row],[실적]]/예실[[#This Row],[계정평균]], "")</f>
        <v>0.78767062301329371</v>
      </c>
      <c r="N373" s="7" t="str">
        <f>IF(예실[[#This Row],[평균대비배수]]="", "", IF(예실[[#This Row],[평균대비배수]]&gt;=튀는값배수기준, "원천확인", ""))</f>
        <v/>
      </c>
      <c r="O373" s="7" t="str">
        <f>예실[[#This Row],[계정코드]]&amp;"|"&amp;TEXT(예실[[#This Row],[월]], "yyyy-mm")</f>
        <v>6220|2026-03</v>
      </c>
      <c r="P373" s="29" t="str">
        <f>IFERROR(INDEX(보정[보정 값], MATCH(예실[[#This Row],[키]], 보정[키], 0)), "")</f>
        <v/>
      </c>
      <c r="Q373" s="29">
        <f>IF(예실[[#This Row],[보정값]]&lt;&gt;"", 예실[[#This Row],[보정값]], IF(예실[[#This Row],[실적]]="", "", 예실[[#This Row],[실적]]))</f>
        <v>25275000</v>
      </c>
    </row>
    <row r="374" spans="1:17">
      <c r="A374" t="s">
        <v>74</v>
      </c>
      <c r="B374" t="s">
        <v>75</v>
      </c>
      <c r="C374" s="6">
        <v>46113</v>
      </c>
      <c r="D374">
        <v>2026</v>
      </c>
      <c r="E374">
        <v>4</v>
      </c>
      <c r="F374">
        <v>2</v>
      </c>
      <c r="G374" s="5">
        <v>25000000</v>
      </c>
      <c r="H374" s="5">
        <v>24627000</v>
      </c>
      <c r="I374" t="s">
        <v>51</v>
      </c>
      <c r="J374" t="s">
        <v>73</v>
      </c>
      <c r="K374">
        <f>COUNTIFS(예실[계정코드], 예실[[#This Row],[계정코드]], 예실[월], 예실[[#This Row],[월]])</f>
        <v>1</v>
      </c>
      <c r="L374">
        <f>AVERAGEIFS(예실[실적], 예실[계정코드], 예실[[#This Row],[계정코드]])</f>
        <v>32088285.714285713</v>
      </c>
      <c r="M374" s="7">
        <f>IF(ISNUMBER(예실[[#This Row],[실적]]), 예실[[#This Row],[실적]]/예실[[#This Row],[계정평균]], "")</f>
        <v>0.76747633760428824</v>
      </c>
      <c r="N374" s="7" t="str">
        <f>IF(예실[[#This Row],[평균대비배수]]="", "", IF(예실[[#This Row],[평균대비배수]]&gt;=튀는값배수기준, "원천확인", ""))</f>
        <v/>
      </c>
      <c r="O374" s="7" t="str">
        <f>예실[[#This Row],[계정코드]]&amp;"|"&amp;TEXT(예실[[#This Row],[월]], "yyyy-mm")</f>
        <v>6220|2026-04</v>
      </c>
      <c r="P374" s="29" t="str">
        <f>IFERROR(INDEX(보정[보정 값], MATCH(예실[[#This Row],[키]], 보정[키], 0)), "")</f>
        <v/>
      </c>
      <c r="Q374" s="29">
        <f>IF(예실[[#This Row],[보정값]]&lt;&gt;"", 예실[[#This Row],[보정값]], IF(예실[[#This Row],[실적]]="", "", 예실[[#This Row],[실적]]))</f>
        <v>24627000</v>
      </c>
    </row>
    <row r="375" spans="1:17">
      <c r="A375" t="s">
        <v>74</v>
      </c>
      <c r="B375" t="s">
        <v>75</v>
      </c>
      <c r="C375" s="6">
        <v>46143</v>
      </c>
      <c r="D375">
        <v>2026</v>
      </c>
      <c r="E375">
        <v>5</v>
      </c>
      <c r="F375">
        <v>2</v>
      </c>
      <c r="G375" s="5">
        <v>25000000</v>
      </c>
      <c r="H375" s="5">
        <v>24585000</v>
      </c>
      <c r="I375" t="s">
        <v>51</v>
      </c>
      <c r="J375" t="s">
        <v>73</v>
      </c>
      <c r="K375">
        <f>COUNTIFS(예실[계정코드], 예실[[#This Row],[계정코드]], 예실[월], 예실[[#This Row],[월]])</f>
        <v>1</v>
      </c>
      <c r="L375">
        <f>AVERAGEIFS(예실[실적], 예실[계정코드], 예실[[#This Row],[계정코드]])</f>
        <v>32088285.714285713</v>
      </c>
      <c r="M375" s="7">
        <f>IF(ISNUMBER(예실[[#This Row],[실적]]), 예실[[#This Row],[실적]]/예실[[#This Row],[계정평균]], "")</f>
        <v>0.76616744873518605</v>
      </c>
      <c r="N375" s="7" t="str">
        <f>IF(예실[[#This Row],[평균대비배수]]="", "", IF(예실[[#This Row],[평균대비배수]]&gt;=튀는값배수기준, "원천확인", ""))</f>
        <v/>
      </c>
      <c r="O375" s="7" t="str">
        <f>예실[[#This Row],[계정코드]]&amp;"|"&amp;TEXT(예실[[#This Row],[월]], "yyyy-mm")</f>
        <v>6220|2026-05</v>
      </c>
      <c r="P375" s="29" t="str">
        <f>IFERROR(INDEX(보정[보정 값], MATCH(예실[[#This Row],[키]], 보정[키], 0)), "")</f>
        <v/>
      </c>
      <c r="Q375" s="29">
        <f>IF(예실[[#This Row],[보정값]]&lt;&gt;"", 예실[[#This Row],[보정값]], IF(예실[[#This Row],[실적]]="", "", 예실[[#This Row],[실적]]))</f>
        <v>24585000</v>
      </c>
    </row>
    <row r="376" spans="1:17">
      <c r="A376" t="s">
        <v>74</v>
      </c>
      <c r="B376" t="s">
        <v>75</v>
      </c>
      <c r="C376" s="6">
        <v>46174</v>
      </c>
      <c r="D376">
        <v>2026</v>
      </c>
      <c r="E376">
        <v>6</v>
      </c>
      <c r="F376">
        <v>2</v>
      </c>
      <c r="G376" s="5">
        <v>25000000</v>
      </c>
      <c r="H376" s="5">
        <v>24244000</v>
      </c>
      <c r="I376" t="s">
        <v>51</v>
      </c>
      <c r="J376" t="s">
        <v>73</v>
      </c>
      <c r="K376">
        <f>COUNTIFS(예실[계정코드], 예실[[#This Row],[계정코드]], 예실[월], 예실[[#This Row],[월]])</f>
        <v>1</v>
      </c>
      <c r="L376">
        <f>AVERAGEIFS(예실[실적], 예실[계정코드], 예실[[#This Row],[계정코드]])</f>
        <v>32088285.714285713</v>
      </c>
      <c r="M376" s="7">
        <f>IF(ISNUMBER(예실[[#This Row],[실적]]), 예실[[#This Row],[실적]]/예실[[#This Row],[계정평균]], "")</f>
        <v>0.75554051767890373</v>
      </c>
      <c r="N376" s="7" t="str">
        <f>IF(예실[[#This Row],[평균대비배수]]="", "", IF(예실[[#This Row],[평균대비배수]]&gt;=튀는값배수기준, "원천확인", ""))</f>
        <v/>
      </c>
      <c r="O376" s="7" t="str">
        <f>예실[[#This Row],[계정코드]]&amp;"|"&amp;TEXT(예실[[#This Row],[월]], "yyyy-mm")</f>
        <v>6220|2026-06</v>
      </c>
      <c r="P376" s="29" t="str">
        <f>IFERROR(INDEX(보정[보정 값], MATCH(예실[[#This Row],[키]], 보정[키], 0)), "")</f>
        <v/>
      </c>
      <c r="Q376" s="29">
        <f>IF(예실[[#This Row],[보정값]]&lt;&gt;"", 예실[[#This Row],[보정값]], IF(예실[[#This Row],[실적]]="", "", 예실[[#This Row],[실적]]))</f>
        <v>24244000</v>
      </c>
    </row>
    <row r="377" spans="1:17">
      <c r="A377" t="s">
        <v>74</v>
      </c>
      <c r="B377" t="s">
        <v>75</v>
      </c>
      <c r="C377" s="6">
        <v>46204</v>
      </c>
      <c r="D377">
        <v>2026</v>
      </c>
      <c r="E377">
        <v>7</v>
      </c>
      <c r="F377">
        <v>3</v>
      </c>
      <c r="G377" s="5">
        <v>45000000</v>
      </c>
      <c r="H377" s="5">
        <v>46310000</v>
      </c>
      <c r="I377" t="s">
        <v>51</v>
      </c>
      <c r="J377" t="s">
        <v>73</v>
      </c>
      <c r="K377">
        <f>COUNTIFS(예실[계정코드], 예실[[#This Row],[계정코드]], 예실[월], 예실[[#This Row],[월]])</f>
        <v>1</v>
      </c>
      <c r="L377">
        <f>AVERAGEIFS(예실[실적], 예실[계정코드], 예실[[#This Row],[계정코드]])</f>
        <v>32088285.714285713</v>
      </c>
      <c r="M377" s="7">
        <f>IF(ISNUMBER(예실[[#This Row],[실적]]), 예실[[#This Row],[실적]]/예실[[#This Row],[계정평균]], "")</f>
        <v>1.4432057982886501</v>
      </c>
      <c r="N377" s="7" t="str">
        <f>IF(예실[[#This Row],[평균대비배수]]="", "", IF(예실[[#This Row],[평균대비배수]]&gt;=튀는값배수기준, "원천확인", ""))</f>
        <v/>
      </c>
      <c r="O377" s="7" t="str">
        <f>예실[[#This Row],[계정코드]]&amp;"|"&amp;TEXT(예실[[#This Row],[월]], "yyyy-mm")</f>
        <v>6220|2026-07</v>
      </c>
      <c r="P377" s="29" t="str">
        <f>IFERROR(INDEX(보정[보정 값], MATCH(예실[[#This Row],[키]], 보정[키], 0)), "")</f>
        <v/>
      </c>
      <c r="Q377" s="29">
        <f>IF(예실[[#This Row],[보정값]]&lt;&gt;"", 예실[[#This Row],[보정값]], IF(예실[[#This Row],[실적]]="", "", 예실[[#This Row],[실적]]))</f>
        <v>46310000</v>
      </c>
    </row>
    <row r="378" spans="1:17">
      <c r="A378" t="s">
        <v>74</v>
      </c>
      <c r="B378" t="s">
        <v>75</v>
      </c>
      <c r="C378" s="6">
        <v>46235</v>
      </c>
      <c r="D378">
        <v>2026</v>
      </c>
      <c r="E378">
        <v>8</v>
      </c>
      <c r="F378">
        <v>3</v>
      </c>
      <c r="G378" s="5">
        <v>45000000</v>
      </c>
      <c r="H378" s="5">
        <v>45584000</v>
      </c>
      <c r="I378" t="s">
        <v>51</v>
      </c>
      <c r="J378" t="s">
        <v>73</v>
      </c>
      <c r="K378">
        <f>COUNTIFS(예실[계정코드], 예실[[#This Row],[계정코드]], 예실[월], 예실[[#This Row],[월]])</f>
        <v>1</v>
      </c>
      <c r="L378">
        <f>AVERAGEIFS(예실[실적], 예실[계정코드], 예실[[#This Row],[계정코드]])</f>
        <v>32088285.714285713</v>
      </c>
      <c r="M378" s="7">
        <f>IF(ISNUMBER(예실[[#This Row],[실적]]), 예실[[#This Row],[실적]]/예실[[#This Row],[계정평균]], "")</f>
        <v>1.4205807192655977</v>
      </c>
      <c r="N378" s="7" t="str">
        <f>IF(예실[[#This Row],[평균대비배수]]="", "", IF(예실[[#This Row],[평균대비배수]]&gt;=튀는값배수기준, "원천확인", ""))</f>
        <v/>
      </c>
      <c r="O378" s="7" t="str">
        <f>예실[[#This Row],[계정코드]]&amp;"|"&amp;TEXT(예실[[#This Row],[월]], "yyyy-mm")</f>
        <v>6220|2026-08</v>
      </c>
      <c r="P378" s="29" t="str">
        <f>IFERROR(INDEX(보정[보정 값], MATCH(예실[[#This Row],[키]], 보정[키], 0)), "")</f>
        <v/>
      </c>
      <c r="Q378" s="29">
        <f>IF(예실[[#This Row],[보정값]]&lt;&gt;"", 예실[[#This Row],[보정값]], IF(예실[[#This Row],[실적]]="", "", 예실[[#This Row],[실적]]))</f>
        <v>45584000</v>
      </c>
    </row>
    <row r="379" spans="1:17">
      <c r="A379" t="s">
        <v>74</v>
      </c>
      <c r="B379" t="s">
        <v>75</v>
      </c>
      <c r="C379" s="6">
        <v>46266</v>
      </c>
      <c r="D379">
        <v>2026</v>
      </c>
      <c r="E379">
        <v>9</v>
      </c>
      <c r="F379">
        <v>3</v>
      </c>
      <c r="G379" s="5">
        <v>25000000</v>
      </c>
      <c r="H379" s="5">
        <v>25140000</v>
      </c>
      <c r="I379" t="s">
        <v>51</v>
      </c>
      <c r="J379" t="s">
        <v>73</v>
      </c>
      <c r="K379">
        <f>COUNTIFS(예실[계정코드], 예실[[#This Row],[계정코드]], 예실[월], 예실[[#This Row],[월]])</f>
        <v>1</v>
      </c>
      <c r="L379">
        <f>AVERAGEIFS(예실[실적], 예실[계정코드], 예실[[#This Row],[계정코드]])</f>
        <v>32088285.714285713</v>
      </c>
      <c r="M379" s="7">
        <f>IF(ISNUMBER(예실[[#This Row],[실적]]), 예실[[#This Row],[실적]]/예실[[#This Row],[계정평균]], "")</f>
        <v>0.78346348021975087</v>
      </c>
      <c r="N379" s="7" t="str">
        <f>IF(예실[[#This Row],[평균대비배수]]="", "", IF(예실[[#This Row],[평균대비배수]]&gt;=튀는값배수기준, "원천확인", ""))</f>
        <v/>
      </c>
      <c r="O379" s="7" t="str">
        <f>예실[[#This Row],[계정코드]]&amp;"|"&amp;TEXT(예실[[#This Row],[월]], "yyyy-mm")</f>
        <v>6220|2026-09</v>
      </c>
      <c r="P379" s="29" t="str">
        <f>IFERROR(INDEX(보정[보정 값], MATCH(예실[[#This Row],[키]], 보정[키], 0)), "")</f>
        <v/>
      </c>
      <c r="Q379" s="29">
        <f>IF(예실[[#This Row],[보정값]]&lt;&gt;"", 예실[[#This Row],[보정값]], IF(예실[[#This Row],[실적]]="", "", 예실[[#This Row],[실적]]))</f>
        <v>25140000</v>
      </c>
    </row>
    <row r="380" spans="1:17">
      <c r="A380" t="s">
        <v>76</v>
      </c>
      <c r="B380" t="s">
        <v>77</v>
      </c>
      <c r="C380" s="6">
        <v>45658</v>
      </c>
      <c r="D380">
        <v>2025</v>
      </c>
      <c r="E380">
        <v>1</v>
      </c>
      <c r="F380">
        <v>1</v>
      </c>
      <c r="G380" s="5">
        <v>6000000</v>
      </c>
      <c r="H380" s="5">
        <v>6171000</v>
      </c>
      <c r="I380" t="s">
        <v>51</v>
      </c>
      <c r="J380" t="s">
        <v>52</v>
      </c>
      <c r="K380">
        <f>COUNTIFS(예실[계정코드], 예실[[#This Row],[계정코드]], 예실[월], 예실[[#This Row],[월]])</f>
        <v>1</v>
      </c>
      <c r="L380">
        <f>AVERAGEIFS(예실[실적], 예실[계정코드], 예실[[#This Row],[계정코드]])</f>
        <v>5882750</v>
      </c>
      <c r="M380" s="7">
        <f>IF(ISNUMBER(예실[[#This Row],[실적]]), 예실[[#This Row],[실적]]/예실[[#This Row],[계정평균]], "")</f>
        <v>1.0489991925545026</v>
      </c>
      <c r="N380" s="7" t="str">
        <f>IF(예실[[#This Row],[평균대비배수]]="", "", IF(예실[[#This Row],[평균대비배수]]&gt;=튀는값배수기준, "원천확인", ""))</f>
        <v/>
      </c>
      <c r="O380" s="7" t="str">
        <f>예실[[#This Row],[계정코드]]&amp;"|"&amp;TEXT(예실[[#This Row],[월]], "yyyy-mm")</f>
        <v>6230|2025-01</v>
      </c>
      <c r="P380" s="29" t="str">
        <f>IFERROR(INDEX(보정[보정 값], MATCH(예실[[#This Row],[키]], 보정[키], 0)), "")</f>
        <v/>
      </c>
      <c r="Q380" s="29">
        <f>IF(예실[[#This Row],[보정값]]&lt;&gt;"", 예실[[#This Row],[보정값]], IF(예실[[#This Row],[실적]]="", "", 예실[[#This Row],[실적]]))</f>
        <v>6171000</v>
      </c>
    </row>
    <row r="381" spans="1:17">
      <c r="A381" t="s">
        <v>76</v>
      </c>
      <c r="B381" t="s">
        <v>77</v>
      </c>
      <c r="C381" s="6">
        <v>45689</v>
      </c>
      <c r="D381">
        <v>2025</v>
      </c>
      <c r="E381">
        <v>2</v>
      </c>
      <c r="F381">
        <v>1</v>
      </c>
      <c r="G381" s="5">
        <v>6000000</v>
      </c>
      <c r="H381" s="5">
        <v>5624000</v>
      </c>
      <c r="I381" t="s">
        <v>51</v>
      </c>
      <c r="J381" t="s">
        <v>52</v>
      </c>
      <c r="K381">
        <f>COUNTIFS(예실[계정코드], 예실[[#This Row],[계정코드]], 예실[월], 예실[[#This Row],[월]])</f>
        <v>1</v>
      </c>
      <c r="L381">
        <f>AVERAGEIFS(예실[실적], 예실[계정코드], 예실[[#This Row],[계정코드]])</f>
        <v>5882750</v>
      </c>
      <c r="M381" s="7">
        <f>IF(ISNUMBER(예실[[#This Row],[실적]]), 예실[[#This Row],[실적]]/예실[[#This Row],[계정평균]], "")</f>
        <v>0.95601546895584544</v>
      </c>
      <c r="N381" s="7" t="str">
        <f>IF(예실[[#This Row],[평균대비배수]]="", "", IF(예실[[#This Row],[평균대비배수]]&gt;=튀는값배수기준, "원천확인", ""))</f>
        <v/>
      </c>
      <c r="O381" s="7" t="str">
        <f>예실[[#This Row],[계정코드]]&amp;"|"&amp;TEXT(예실[[#This Row],[월]], "yyyy-mm")</f>
        <v>6230|2025-02</v>
      </c>
      <c r="P381" s="29" t="str">
        <f>IFERROR(INDEX(보정[보정 값], MATCH(예실[[#This Row],[키]], 보정[키], 0)), "")</f>
        <v/>
      </c>
      <c r="Q381" s="29">
        <f>IF(예실[[#This Row],[보정값]]&lt;&gt;"", 예실[[#This Row],[보정값]], IF(예실[[#This Row],[실적]]="", "", 예실[[#This Row],[실적]]))</f>
        <v>5624000</v>
      </c>
    </row>
    <row r="382" spans="1:17">
      <c r="A382" t="s">
        <v>76</v>
      </c>
      <c r="B382" t="s">
        <v>77</v>
      </c>
      <c r="C382" s="6">
        <v>45717</v>
      </c>
      <c r="D382">
        <v>2025</v>
      </c>
      <c r="E382">
        <v>3</v>
      </c>
      <c r="F382">
        <v>1</v>
      </c>
      <c r="G382" s="5">
        <v>6000000</v>
      </c>
      <c r="H382" s="5">
        <v>5643000</v>
      </c>
      <c r="I382" t="s">
        <v>51</v>
      </c>
      <c r="J382" t="s">
        <v>52</v>
      </c>
      <c r="K382">
        <f>COUNTIFS(예실[계정코드], 예실[[#This Row],[계정코드]], 예실[월], 예실[[#This Row],[월]])</f>
        <v>1</v>
      </c>
      <c r="L382">
        <f>AVERAGEIFS(예실[실적], 예실[계정코드], 예실[[#This Row],[계정코드]])</f>
        <v>5882750</v>
      </c>
      <c r="M382" s="7">
        <f>IF(ISNUMBER(예실[[#This Row],[실적]]), 예실[[#This Row],[실적]]/예실[[#This Row],[계정평균]], "")</f>
        <v>0.95924525094556112</v>
      </c>
      <c r="N382" s="7" t="str">
        <f>IF(예실[[#This Row],[평균대비배수]]="", "", IF(예실[[#This Row],[평균대비배수]]&gt;=튀는값배수기준, "원천확인", ""))</f>
        <v/>
      </c>
      <c r="O382" s="7" t="str">
        <f>예실[[#This Row],[계정코드]]&amp;"|"&amp;TEXT(예실[[#This Row],[월]], "yyyy-mm")</f>
        <v>6230|2025-03</v>
      </c>
      <c r="P382" s="29" t="str">
        <f>IFERROR(INDEX(보정[보정 값], MATCH(예실[[#This Row],[키]], 보정[키], 0)), "")</f>
        <v/>
      </c>
      <c r="Q382" s="29">
        <f>IF(예실[[#This Row],[보정값]]&lt;&gt;"", 예실[[#This Row],[보정값]], IF(예실[[#This Row],[실적]]="", "", 예실[[#This Row],[실적]]))</f>
        <v>5643000</v>
      </c>
    </row>
    <row r="383" spans="1:17">
      <c r="A383" t="s">
        <v>76</v>
      </c>
      <c r="B383" t="s">
        <v>77</v>
      </c>
      <c r="C383" s="6">
        <v>45748</v>
      </c>
      <c r="D383">
        <v>2025</v>
      </c>
      <c r="E383">
        <v>4</v>
      </c>
      <c r="F383">
        <v>2</v>
      </c>
      <c r="G383" s="5">
        <v>6000000</v>
      </c>
      <c r="H383" s="5">
        <v>5967000</v>
      </c>
      <c r="I383" t="s">
        <v>51</v>
      </c>
      <c r="J383" t="s">
        <v>52</v>
      </c>
      <c r="K383">
        <f>COUNTIFS(예실[계정코드], 예실[[#This Row],[계정코드]], 예실[월], 예실[[#This Row],[월]])</f>
        <v>1</v>
      </c>
      <c r="L383">
        <f>AVERAGEIFS(예실[실적], 예실[계정코드], 예실[[#This Row],[계정코드]])</f>
        <v>5882750</v>
      </c>
      <c r="M383" s="7">
        <f>IF(ISNUMBER(예실[[#This Row],[실적]]), 예실[[#This Row],[실적]]/예실[[#This Row],[계정평균]], "")</f>
        <v>1.0143215332965025</v>
      </c>
      <c r="N383" s="7" t="str">
        <f>IF(예실[[#This Row],[평균대비배수]]="", "", IF(예실[[#This Row],[평균대비배수]]&gt;=튀는값배수기준, "원천확인", ""))</f>
        <v/>
      </c>
      <c r="O383" s="7" t="str">
        <f>예실[[#This Row],[계정코드]]&amp;"|"&amp;TEXT(예실[[#This Row],[월]], "yyyy-mm")</f>
        <v>6230|2025-04</v>
      </c>
      <c r="P383" s="29" t="str">
        <f>IFERROR(INDEX(보정[보정 값], MATCH(예실[[#This Row],[키]], 보정[키], 0)), "")</f>
        <v/>
      </c>
      <c r="Q383" s="29">
        <f>IF(예실[[#This Row],[보정값]]&lt;&gt;"", 예실[[#This Row],[보정값]], IF(예실[[#This Row],[실적]]="", "", 예실[[#This Row],[실적]]))</f>
        <v>5967000</v>
      </c>
    </row>
    <row r="384" spans="1:17">
      <c r="A384" t="s">
        <v>76</v>
      </c>
      <c r="B384" t="s">
        <v>77</v>
      </c>
      <c r="C384" s="6">
        <v>45778</v>
      </c>
      <c r="D384">
        <v>2025</v>
      </c>
      <c r="E384">
        <v>5</v>
      </c>
      <c r="F384">
        <v>2</v>
      </c>
      <c r="G384" s="5">
        <v>6000000</v>
      </c>
      <c r="H384" s="5">
        <v>5731000</v>
      </c>
      <c r="I384" t="s">
        <v>51</v>
      </c>
      <c r="J384" t="s">
        <v>52</v>
      </c>
      <c r="K384">
        <f>COUNTIFS(예실[계정코드], 예실[[#This Row],[계정코드]], 예실[월], 예실[[#This Row],[월]])</f>
        <v>1</v>
      </c>
      <c r="L384">
        <f>AVERAGEIFS(예실[실적], 예실[계정코드], 예실[[#This Row],[계정코드]])</f>
        <v>5882750</v>
      </c>
      <c r="M384" s="7">
        <f>IF(ISNUMBER(예실[[#This Row],[실적]]), 예실[[#This Row],[실적]]/예실[[#This Row],[계정평균]], "")</f>
        <v>0.97420424121371807</v>
      </c>
      <c r="N384" s="7" t="str">
        <f>IF(예실[[#This Row],[평균대비배수]]="", "", IF(예실[[#This Row],[평균대비배수]]&gt;=튀는값배수기준, "원천확인", ""))</f>
        <v/>
      </c>
      <c r="O384" s="7" t="str">
        <f>예실[[#This Row],[계정코드]]&amp;"|"&amp;TEXT(예실[[#This Row],[월]], "yyyy-mm")</f>
        <v>6230|2025-05</v>
      </c>
      <c r="P384" s="29" t="str">
        <f>IFERROR(INDEX(보정[보정 값], MATCH(예실[[#This Row],[키]], 보정[키], 0)), "")</f>
        <v/>
      </c>
      <c r="Q384" s="29">
        <f>IF(예실[[#This Row],[보정값]]&lt;&gt;"", 예실[[#This Row],[보정값]], IF(예실[[#This Row],[실적]]="", "", 예실[[#This Row],[실적]]))</f>
        <v>5731000</v>
      </c>
    </row>
    <row r="385" spans="1:17">
      <c r="A385" t="s">
        <v>76</v>
      </c>
      <c r="B385" t="s">
        <v>77</v>
      </c>
      <c r="C385" s="6">
        <v>45809</v>
      </c>
      <c r="D385">
        <v>2025</v>
      </c>
      <c r="E385">
        <v>6</v>
      </c>
      <c r="F385">
        <v>2</v>
      </c>
      <c r="G385" s="5">
        <v>6000000</v>
      </c>
      <c r="H385" s="5">
        <v>5963000</v>
      </c>
      <c r="I385" t="s">
        <v>51</v>
      </c>
      <c r="J385" t="s">
        <v>52</v>
      </c>
      <c r="K385">
        <f>COUNTIFS(예실[계정코드], 예실[[#This Row],[계정코드]], 예실[월], 예실[[#This Row],[월]])</f>
        <v>1</v>
      </c>
      <c r="L385">
        <f>AVERAGEIFS(예실[실적], 예실[계정코드], 예실[[#This Row],[계정코드]])</f>
        <v>5882750</v>
      </c>
      <c r="M385" s="7">
        <f>IF(ISNUMBER(예실[[#This Row],[실적]]), 예실[[#This Row],[실적]]/예실[[#This Row],[계정평균]], "")</f>
        <v>1.0136415791934044</v>
      </c>
      <c r="N385" s="7" t="str">
        <f>IF(예실[[#This Row],[평균대비배수]]="", "", IF(예실[[#This Row],[평균대비배수]]&gt;=튀는값배수기준, "원천확인", ""))</f>
        <v/>
      </c>
      <c r="O385" s="7" t="str">
        <f>예실[[#This Row],[계정코드]]&amp;"|"&amp;TEXT(예실[[#This Row],[월]], "yyyy-mm")</f>
        <v>6230|2025-06</v>
      </c>
      <c r="P385" s="29" t="str">
        <f>IFERROR(INDEX(보정[보정 값], MATCH(예실[[#This Row],[키]], 보정[키], 0)), "")</f>
        <v/>
      </c>
      <c r="Q385" s="29">
        <f>IF(예실[[#This Row],[보정값]]&lt;&gt;"", 예실[[#This Row],[보정값]], IF(예실[[#This Row],[실적]]="", "", 예실[[#This Row],[실적]]))</f>
        <v>5963000</v>
      </c>
    </row>
    <row r="386" spans="1:17">
      <c r="A386" t="s">
        <v>76</v>
      </c>
      <c r="B386" t="s">
        <v>77</v>
      </c>
      <c r="C386" s="6">
        <v>45839</v>
      </c>
      <c r="D386">
        <v>2025</v>
      </c>
      <c r="E386">
        <v>7</v>
      </c>
      <c r="F386">
        <v>3</v>
      </c>
      <c r="G386" s="5">
        <v>6000000</v>
      </c>
      <c r="H386" s="5">
        <v>6010000</v>
      </c>
      <c r="I386" t="s">
        <v>51</v>
      </c>
      <c r="J386" t="s">
        <v>52</v>
      </c>
      <c r="K386">
        <f>COUNTIFS(예실[계정코드], 예실[[#This Row],[계정코드]], 예실[월], 예실[[#This Row],[월]])</f>
        <v>1</v>
      </c>
      <c r="L386">
        <f>AVERAGEIFS(예실[실적], 예실[계정코드], 예실[[#This Row],[계정코드]])</f>
        <v>5882750</v>
      </c>
      <c r="M386" s="7">
        <f>IF(ISNUMBER(예실[[#This Row],[실적]]), 예실[[#This Row],[실적]]/예실[[#This Row],[계정평균]], "")</f>
        <v>1.0216310399048065</v>
      </c>
      <c r="N386" s="7" t="str">
        <f>IF(예실[[#This Row],[평균대비배수]]="", "", IF(예실[[#This Row],[평균대비배수]]&gt;=튀는값배수기준, "원천확인", ""))</f>
        <v/>
      </c>
      <c r="O386" s="7" t="str">
        <f>예실[[#This Row],[계정코드]]&amp;"|"&amp;TEXT(예실[[#This Row],[월]], "yyyy-mm")</f>
        <v>6230|2025-07</v>
      </c>
      <c r="P386" s="29" t="str">
        <f>IFERROR(INDEX(보정[보정 값], MATCH(예실[[#This Row],[키]], 보정[키], 0)), "")</f>
        <v/>
      </c>
      <c r="Q386" s="29">
        <f>IF(예실[[#This Row],[보정값]]&lt;&gt;"", 예실[[#This Row],[보정값]], IF(예실[[#This Row],[실적]]="", "", 예실[[#This Row],[실적]]))</f>
        <v>6010000</v>
      </c>
    </row>
    <row r="387" spans="1:17">
      <c r="A387" t="s">
        <v>76</v>
      </c>
      <c r="B387" t="s">
        <v>77</v>
      </c>
      <c r="C387" s="6">
        <v>45870</v>
      </c>
      <c r="D387">
        <v>2025</v>
      </c>
      <c r="E387">
        <v>8</v>
      </c>
      <c r="F387">
        <v>3</v>
      </c>
      <c r="G387" s="5">
        <v>6000000</v>
      </c>
      <c r="H387" s="5">
        <v>5712000</v>
      </c>
      <c r="I387" t="s">
        <v>51</v>
      </c>
      <c r="J387" t="s">
        <v>52</v>
      </c>
      <c r="K387">
        <f>COUNTIFS(예실[계정코드], 예실[[#This Row],[계정코드]], 예실[월], 예실[[#This Row],[월]])</f>
        <v>1</v>
      </c>
      <c r="L387">
        <f>AVERAGEIFS(예실[실적], 예실[계정코드], 예실[[#This Row],[계정코드]])</f>
        <v>5882750</v>
      </c>
      <c r="M387" s="7">
        <f>IF(ISNUMBER(예실[[#This Row],[실적]]), 예실[[#This Row],[실적]]/예실[[#This Row],[계정평균]], "")</f>
        <v>0.97097445922400238</v>
      </c>
      <c r="N387" s="7" t="str">
        <f>IF(예실[[#This Row],[평균대비배수]]="", "", IF(예실[[#This Row],[평균대비배수]]&gt;=튀는값배수기준, "원천확인", ""))</f>
        <v/>
      </c>
      <c r="O387" s="7" t="str">
        <f>예실[[#This Row],[계정코드]]&amp;"|"&amp;TEXT(예실[[#This Row],[월]], "yyyy-mm")</f>
        <v>6230|2025-08</v>
      </c>
      <c r="P387" s="29" t="str">
        <f>IFERROR(INDEX(보정[보정 값], MATCH(예실[[#This Row],[키]], 보정[키], 0)), "")</f>
        <v/>
      </c>
      <c r="Q387" s="29">
        <f>IF(예실[[#This Row],[보정값]]&lt;&gt;"", 예실[[#This Row],[보정값]], IF(예실[[#This Row],[실적]]="", "", 예실[[#This Row],[실적]]))</f>
        <v>5712000</v>
      </c>
    </row>
    <row r="388" spans="1:17">
      <c r="A388" t="s">
        <v>76</v>
      </c>
      <c r="B388" t="s">
        <v>77</v>
      </c>
      <c r="C388" s="6">
        <v>45901</v>
      </c>
      <c r="D388">
        <v>2025</v>
      </c>
      <c r="E388">
        <v>9</v>
      </c>
      <c r="F388">
        <v>3</v>
      </c>
      <c r="G388" s="5">
        <v>6000000</v>
      </c>
      <c r="H388" s="5">
        <v>6159000</v>
      </c>
      <c r="I388" t="s">
        <v>51</v>
      </c>
      <c r="J388" t="s">
        <v>52</v>
      </c>
      <c r="K388">
        <f>COUNTIFS(예실[계정코드], 예실[[#This Row],[계정코드]], 예실[월], 예실[[#This Row],[월]])</f>
        <v>1</v>
      </c>
      <c r="L388">
        <f>AVERAGEIFS(예실[실적], 예실[계정코드], 예실[[#This Row],[계정코드]])</f>
        <v>5882750</v>
      </c>
      <c r="M388" s="7">
        <f>IF(ISNUMBER(예실[[#This Row],[실적]]), 예실[[#This Row],[실적]]/예실[[#This Row],[계정평균]], "")</f>
        <v>1.0469593302452085</v>
      </c>
      <c r="N388" s="7" t="str">
        <f>IF(예실[[#This Row],[평균대비배수]]="", "", IF(예실[[#This Row],[평균대비배수]]&gt;=튀는값배수기준, "원천확인", ""))</f>
        <v/>
      </c>
      <c r="O388" s="7" t="str">
        <f>예실[[#This Row],[계정코드]]&amp;"|"&amp;TEXT(예실[[#This Row],[월]], "yyyy-mm")</f>
        <v>6230|2025-09</v>
      </c>
      <c r="P388" s="29" t="str">
        <f>IFERROR(INDEX(보정[보정 값], MATCH(예실[[#This Row],[키]], 보정[키], 0)), "")</f>
        <v/>
      </c>
      <c r="Q388" s="29">
        <f>IF(예실[[#This Row],[보정값]]&lt;&gt;"", 예실[[#This Row],[보정값]], IF(예실[[#This Row],[실적]]="", "", 예실[[#This Row],[실적]]))</f>
        <v>6159000</v>
      </c>
    </row>
    <row r="389" spans="1:17">
      <c r="A389" t="s">
        <v>76</v>
      </c>
      <c r="B389" t="s">
        <v>77</v>
      </c>
      <c r="C389" s="6">
        <v>45931</v>
      </c>
      <c r="D389">
        <v>2025</v>
      </c>
      <c r="E389">
        <v>10</v>
      </c>
      <c r="F389">
        <v>4</v>
      </c>
      <c r="G389" s="5">
        <v>6000000</v>
      </c>
      <c r="H389" s="5">
        <v>5750000</v>
      </c>
      <c r="I389" t="s">
        <v>51</v>
      </c>
      <c r="J389" t="s">
        <v>52</v>
      </c>
      <c r="K389">
        <f>COUNTIFS(예실[계정코드], 예실[[#This Row],[계정코드]], 예실[월], 예실[[#This Row],[월]])</f>
        <v>1</v>
      </c>
      <c r="L389">
        <f>AVERAGEIFS(예실[실적], 예실[계정코드], 예실[[#This Row],[계정코드]])</f>
        <v>5882750</v>
      </c>
      <c r="M389" s="7">
        <f>IF(ISNUMBER(예실[[#This Row],[실적]]), 예실[[#This Row],[실적]]/예실[[#This Row],[계정평균]], "")</f>
        <v>0.97743402320343376</v>
      </c>
      <c r="N389" s="7" t="str">
        <f>IF(예실[[#This Row],[평균대비배수]]="", "", IF(예실[[#This Row],[평균대비배수]]&gt;=튀는값배수기준, "원천확인", ""))</f>
        <v/>
      </c>
      <c r="O389" s="7" t="str">
        <f>예실[[#This Row],[계정코드]]&amp;"|"&amp;TEXT(예실[[#This Row],[월]], "yyyy-mm")</f>
        <v>6230|2025-10</v>
      </c>
      <c r="P389" s="29" t="str">
        <f>IFERROR(INDEX(보정[보정 값], MATCH(예실[[#This Row],[키]], 보정[키], 0)), "")</f>
        <v/>
      </c>
      <c r="Q389" s="29">
        <f>IF(예실[[#This Row],[보정값]]&lt;&gt;"", 예실[[#This Row],[보정값]], IF(예실[[#This Row],[실적]]="", "", 예실[[#This Row],[실적]]))</f>
        <v>5750000</v>
      </c>
    </row>
    <row r="390" spans="1:17">
      <c r="A390" t="s">
        <v>76</v>
      </c>
      <c r="B390" t="s">
        <v>77</v>
      </c>
      <c r="C390" s="6">
        <v>45962</v>
      </c>
      <c r="D390">
        <v>2025</v>
      </c>
      <c r="E390">
        <v>11</v>
      </c>
      <c r="F390">
        <v>4</v>
      </c>
      <c r="G390" s="5">
        <v>6000000</v>
      </c>
      <c r="H390" s="5">
        <v>5977000</v>
      </c>
      <c r="I390" t="s">
        <v>51</v>
      </c>
      <c r="J390" t="s">
        <v>52</v>
      </c>
      <c r="K390">
        <f>COUNTIFS(예실[계정코드], 예실[[#This Row],[계정코드]], 예실[월], 예실[[#This Row],[월]])</f>
        <v>1</v>
      </c>
      <c r="L390">
        <f>AVERAGEIFS(예실[실적], 예실[계정코드], 예실[[#This Row],[계정코드]])</f>
        <v>5882750</v>
      </c>
      <c r="M390" s="7">
        <f>IF(ISNUMBER(예실[[#This Row],[실적]]), 예실[[#This Row],[실적]]/예실[[#This Row],[계정평균]], "")</f>
        <v>1.0160214185542475</v>
      </c>
      <c r="N390" s="7" t="str">
        <f>IF(예실[[#This Row],[평균대비배수]]="", "", IF(예실[[#This Row],[평균대비배수]]&gt;=튀는값배수기준, "원천확인", ""))</f>
        <v/>
      </c>
      <c r="O390" s="7" t="str">
        <f>예실[[#This Row],[계정코드]]&amp;"|"&amp;TEXT(예실[[#This Row],[월]], "yyyy-mm")</f>
        <v>6230|2025-11</v>
      </c>
      <c r="P390" s="29" t="str">
        <f>IFERROR(INDEX(보정[보정 값], MATCH(예실[[#This Row],[키]], 보정[키], 0)), "")</f>
        <v/>
      </c>
      <c r="Q390" s="29">
        <f>IF(예실[[#This Row],[보정값]]&lt;&gt;"", 예실[[#This Row],[보정값]], IF(예실[[#This Row],[실적]]="", "", 예실[[#This Row],[실적]]))</f>
        <v>5977000</v>
      </c>
    </row>
    <row r="391" spans="1:17">
      <c r="A391" t="s">
        <v>76</v>
      </c>
      <c r="B391" t="s">
        <v>77</v>
      </c>
      <c r="C391" s="6">
        <v>45992</v>
      </c>
      <c r="D391">
        <v>2025</v>
      </c>
      <c r="E391">
        <v>12</v>
      </c>
      <c r="F391">
        <v>4</v>
      </c>
      <c r="G391" s="5">
        <v>6000000</v>
      </c>
      <c r="H391" s="5">
        <v>5622000</v>
      </c>
      <c r="I391" t="s">
        <v>51</v>
      </c>
      <c r="J391" t="s">
        <v>52</v>
      </c>
      <c r="K391">
        <f>COUNTIFS(예실[계정코드], 예실[[#This Row],[계정코드]], 예실[월], 예실[[#This Row],[월]])</f>
        <v>1</v>
      </c>
      <c r="L391">
        <f>AVERAGEIFS(예실[실적], 예실[계정코드], 예실[[#This Row],[계정코드]])</f>
        <v>5882750</v>
      </c>
      <c r="M391" s="7">
        <f>IF(ISNUMBER(예실[[#This Row],[실적]]), 예실[[#This Row],[실적]]/예실[[#This Row],[계정평균]], "")</f>
        <v>0.95567549190429646</v>
      </c>
      <c r="N391" s="7" t="str">
        <f>IF(예실[[#This Row],[평균대비배수]]="", "", IF(예실[[#This Row],[평균대비배수]]&gt;=튀는값배수기준, "원천확인", ""))</f>
        <v/>
      </c>
      <c r="O391" s="7" t="str">
        <f>예실[[#This Row],[계정코드]]&amp;"|"&amp;TEXT(예실[[#This Row],[월]], "yyyy-mm")</f>
        <v>6230|2025-12</v>
      </c>
      <c r="P391" s="29" t="str">
        <f>IFERROR(INDEX(보정[보정 값], MATCH(예실[[#This Row],[키]], 보정[키], 0)), "")</f>
        <v/>
      </c>
      <c r="Q391" s="29">
        <f>IF(예실[[#This Row],[보정값]]&lt;&gt;"", 예실[[#This Row],[보정값]], IF(예실[[#This Row],[실적]]="", "", 예실[[#This Row],[실적]]))</f>
        <v>5622000</v>
      </c>
    </row>
    <row r="392" spans="1:17">
      <c r="A392" t="s">
        <v>76</v>
      </c>
      <c r="B392" t="s">
        <v>77</v>
      </c>
      <c r="C392" s="6">
        <v>46023</v>
      </c>
      <c r="D392">
        <v>2026</v>
      </c>
      <c r="E392">
        <v>1</v>
      </c>
      <c r="F392">
        <v>1</v>
      </c>
      <c r="G392" s="5">
        <v>6000000</v>
      </c>
      <c r="H392" s="5">
        <v>5735000</v>
      </c>
      <c r="I392" t="s">
        <v>51</v>
      </c>
      <c r="J392" t="s">
        <v>52</v>
      </c>
      <c r="K392">
        <f>COUNTIFS(예실[계정코드], 예실[[#This Row],[계정코드]], 예실[월], 예실[[#This Row],[월]])</f>
        <v>1</v>
      </c>
      <c r="L392">
        <f>AVERAGEIFS(예실[실적], 예실[계정코드], 예실[[#This Row],[계정코드]])</f>
        <v>5882750</v>
      </c>
      <c r="M392" s="7">
        <f>IF(ISNUMBER(예실[[#This Row],[실적]]), 예실[[#This Row],[실적]]/예실[[#This Row],[계정평균]], "")</f>
        <v>0.97488419531681614</v>
      </c>
      <c r="N392" s="7" t="str">
        <f>IF(예실[[#This Row],[평균대비배수]]="", "", IF(예실[[#This Row],[평균대비배수]]&gt;=튀는값배수기준, "원천확인", ""))</f>
        <v/>
      </c>
      <c r="O392" s="7" t="str">
        <f>예실[[#This Row],[계정코드]]&amp;"|"&amp;TEXT(예실[[#This Row],[월]], "yyyy-mm")</f>
        <v>6230|2026-01</v>
      </c>
      <c r="P392" s="29" t="str">
        <f>IFERROR(INDEX(보정[보정 값], MATCH(예실[[#This Row],[키]], 보정[키], 0)), "")</f>
        <v/>
      </c>
      <c r="Q392" s="29">
        <f>IF(예실[[#This Row],[보정값]]&lt;&gt;"", 예실[[#This Row],[보정값]], IF(예실[[#This Row],[실적]]="", "", 예실[[#This Row],[실적]]))</f>
        <v>5735000</v>
      </c>
    </row>
    <row r="393" spans="1:17">
      <c r="A393" t="s">
        <v>76</v>
      </c>
      <c r="B393" t="s">
        <v>77</v>
      </c>
      <c r="C393" s="6">
        <v>46054</v>
      </c>
      <c r="D393">
        <v>2026</v>
      </c>
      <c r="E393">
        <v>2</v>
      </c>
      <c r="F393">
        <v>1</v>
      </c>
      <c r="G393" s="5">
        <v>6000000</v>
      </c>
      <c r="H393" s="5">
        <v>5861000</v>
      </c>
      <c r="I393" t="s">
        <v>51</v>
      </c>
      <c r="J393" t="s">
        <v>52</v>
      </c>
      <c r="K393">
        <f>COUNTIFS(예실[계정코드], 예실[[#This Row],[계정코드]], 예실[월], 예실[[#This Row],[월]])</f>
        <v>1</v>
      </c>
      <c r="L393">
        <f>AVERAGEIFS(예실[실적], 예실[계정코드], 예실[[#This Row],[계정코드]])</f>
        <v>5882750</v>
      </c>
      <c r="M393" s="7">
        <f>IF(ISNUMBER(예실[[#This Row],[실적]]), 예실[[#This Row],[실적]]/예실[[#This Row],[계정평균]], "")</f>
        <v>0.99630274956440446</v>
      </c>
      <c r="N393" s="7" t="str">
        <f>IF(예실[[#This Row],[평균대비배수]]="", "", IF(예실[[#This Row],[평균대비배수]]&gt;=튀는값배수기준, "원천확인", ""))</f>
        <v/>
      </c>
      <c r="O393" s="7" t="str">
        <f>예실[[#This Row],[계정코드]]&amp;"|"&amp;TEXT(예실[[#This Row],[월]], "yyyy-mm")</f>
        <v>6230|2026-02</v>
      </c>
      <c r="P393" s="29" t="str">
        <f>IFERROR(INDEX(보정[보정 값], MATCH(예실[[#This Row],[키]], 보정[키], 0)), "")</f>
        <v/>
      </c>
      <c r="Q393" s="29">
        <f>IF(예실[[#This Row],[보정값]]&lt;&gt;"", 예실[[#This Row],[보정값]], IF(예실[[#This Row],[실적]]="", "", 예실[[#This Row],[실적]]))</f>
        <v>5861000</v>
      </c>
    </row>
    <row r="394" spans="1:17">
      <c r="A394" t="s">
        <v>76</v>
      </c>
      <c r="B394" t="s">
        <v>77</v>
      </c>
      <c r="C394" s="6">
        <v>46082</v>
      </c>
      <c r="D394">
        <v>2026</v>
      </c>
      <c r="E394">
        <v>3</v>
      </c>
      <c r="F394">
        <v>1</v>
      </c>
      <c r="G394" s="5">
        <v>6000000</v>
      </c>
      <c r="H394" s="5">
        <v>5859000</v>
      </c>
      <c r="I394" t="s">
        <v>51</v>
      </c>
      <c r="J394" t="s">
        <v>52</v>
      </c>
      <c r="K394">
        <f>COUNTIFS(예실[계정코드], 예실[[#This Row],[계정코드]], 예실[월], 예실[[#This Row],[월]])</f>
        <v>1</v>
      </c>
      <c r="L394">
        <f>AVERAGEIFS(예실[실적], 예실[계정코드], 예실[[#This Row],[계정코드]])</f>
        <v>5882750</v>
      </c>
      <c r="M394" s="7">
        <f>IF(ISNUMBER(예실[[#This Row],[실적]]), 예실[[#This Row],[실적]]/예실[[#This Row],[계정평균]], "")</f>
        <v>0.99596277251285537</v>
      </c>
      <c r="N394" s="7" t="str">
        <f>IF(예실[[#This Row],[평균대비배수]]="", "", IF(예실[[#This Row],[평균대비배수]]&gt;=튀는값배수기준, "원천확인", ""))</f>
        <v/>
      </c>
      <c r="O394" s="7" t="str">
        <f>예실[[#This Row],[계정코드]]&amp;"|"&amp;TEXT(예실[[#This Row],[월]], "yyyy-mm")</f>
        <v>6230|2026-03</v>
      </c>
      <c r="P394" s="29" t="str">
        <f>IFERROR(INDEX(보정[보정 값], MATCH(예실[[#This Row],[키]], 보정[키], 0)), "")</f>
        <v/>
      </c>
      <c r="Q394" s="29">
        <f>IF(예실[[#This Row],[보정값]]&lt;&gt;"", 예실[[#This Row],[보정값]], IF(예실[[#This Row],[실적]]="", "", 예실[[#This Row],[실적]]))</f>
        <v>5859000</v>
      </c>
    </row>
    <row r="395" spans="1:17">
      <c r="A395" t="s">
        <v>76</v>
      </c>
      <c r="B395" t="s">
        <v>77</v>
      </c>
      <c r="C395" s="6">
        <v>46113</v>
      </c>
      <c r="D395">
        <v>2026</v>
      </c>
      <c r="E395">
        <v>4</v>
      </c>
      <c r="F395">
        <v>2</v>
      </c>
      <c r="G395" s="5">
        <v>6000000</v>
      </c>
      <c r="H395" s="5">
        <v>5941000</v>
      </c>
      <c r="I395" t="s">
        <v>51</v>
      </c>
      <c r="J395" t="s">
        <v>52</v>
      </c>
      <c r="K395">
        <f>COUNTIFS(예실[계정코드], 예실[[#This Row],[계정코드]], 예실[월], 예실[[#This Row],[월]])</f>
        <v>1</v>
      </c>
      <c r="L395">
        <f>AVERAGEIFS(예실[실적], 예실[계정코드], 예실[[#This Row],[계정코드]])</f>
        <v>5882750</v>
      </c>
      <c r="M395" s="7">
        <f>IF(ISNUMBER(예실[[#This Row],[실적]]), 예실[[#This Row],[실적]]/예실[[#This Row],[계정평균]], "")</f>
        <v>1.0099018316263653</v>
      </c>
      <c r="N395" s="7" t="str">
        <f>IF(예실[[#This Row],[평균대비배수]]="", "", IF(예실[[#This Row],[평균대비배수]]&gt;=튀는값배수기준, "원천확인", ""))</f>
        <v/>
      </c>
      <c r="O395" s="7" t="str">
        <f>예실[[#This Row],[계정코드]]&amp;"|"&amp;TEXT(예실[[#This Row],[월]], "yyyy-mm")</f>
        <v>6230|2026-04</v>
      </c>
      <c r="P395" s="29" t="str">
        <f>IFERROR(INDEX(보정[보정 값], MATCH(예실[[#This Row],[키]], 보정[키], 0)), "")</f>
        <v/>
      </c>
      <c r="Q395" s="29">
        <f>IF(예실[[#This Row],[보정값]]&lt;&gt;"", 예실[[#This Row],[보정값]], IF(예실[[#This Row],[실적]]="", "", 예실[[#This Row],[실적]]))</f>
        <v>5941000</v>
      </c>
    </row>
    <row r="396" spans="1:17">
      <c r="A396" t="s">
        <v>76</v>
      </c>
      <c r="B396" t="s">
        <v>77</v>
      </c>
      <c r="C396" s="6">
        <v>46143</v>
      </c>
      <c r="D396">
        <v>2026</v>
      </c>
      <c r="E396">
        <v>5</v>
      </c>
      <c r="F396">
        <v>2</v>
      </c>
      <c r="G396" s="5">
        <v>6000000</v>
      </c>
      <c r="H396" s="5">
        <v>5867000</v>
      </c>
      <c r="I396" t="s">
        <v>51</v>
      </c>
      <c r="J396" t="s">
        <v>52</v>
      </c>
      <c r="K396">
        <f>COUNTIFS(예실[계정코드], 예실[[#This Row],[계정코드]], 예실[월], 예실[[#This Row],[월]])</f>
        <v>1</v>
      </c>
      <c r="L396">
        <f>AVERAGEIFS(예실[실적], 예실[계정코드], 예실[[#This Row],[계정코드]])</f>
        <v>5882750</v>
      </c>
      <c r="M396" s="7">
        <f>IF(ISNUMBER(예실[[#This Row],[실적]]), 예실[[#This Row],[실적]]/예실[[#This Row],[계정평균]], "")</f>
        <v>0.9973226807190515</v>
      </c>
      <c r="N396" s="7" t="str">
        <f>IF(예실[[#This Row],[평균대비배수]]="", "", IF(예실[[#This Row],[평균대비배수]]&gt;=튀는값배수기준, "원천확인", ""))</f>
        <v/>
      </c>
      <c r="O396" s="7" t="str">
        <f>예실[[#This Row],[계정코드]]&amp;"|"&amp;TEXT(예실[[#This Row],[월]], "yyyy-mm")</f>
        <v>6230|2026-05</v>
      </c>
      <c r="P396" s="29" t="str">
        <f>IFERROR(INDEX(보정[보정 값], MATCH(예실[[#This Row],[키]], 보정[키], 0)), "")</f>
        <v/>
      </c>
      <c r="Q396" s="29">
        <f>IF(예실[[#This Row],[보정값]]&lt;&gt;"", 예실[[#This Row],[보정값]], IF(예실[[#This Row],[실적]]="", "", 예실[[#This Row],[실적]]))</f>
        <v>5867000</v>
      </c>
    </row>
    <row r="397" spans="1:17">
      <c r="A397" t="s">
        <v>76</v>
      </c>
      <c r="B397" t="s">
        <v>77</v>
      </c>
      <c r="C397" s="6">
        <v>46174</v>
      </c>
      <c r="D397">
        <v>2026</v>
      </c>
      <c r="E397">
        <v>6</v>
      </c>
      <c r="F397">
        <v>2</v>
      </c>
      <c r="G397" s="5">
        <v>6000000</v>
      </c>
      <c r="H397" s="5">
        <v>6086000</v>
      </c>
      <c r="I397" t="s">
        <v>51</v>
      </c>
      <c r="J397" t="s">
        <v>52</v>
      </c>
      <c r="K397">
        <f>COUNTIFS(예실[계정코드], 예실[[#This Row],[계정코드]], 예실[월], 예실[[#This Row],[월]])</f>
        <v>1</v>
      </c>
      <c r="L397">
        <f>AVERAGEIFS(예실[실적], 예실[계정코드], 예실[[#This Row],[계정코드]])</f>
        <v>5882750</v>
      </c>
      <c r="M397" s="7">
        <f>IF(ISNUMBER(예실[[#This Row],[실적]]), 예실[[#This Row],[실적]]/예실[[#This Row],[계정평균]], "")</f>
        <v>1.0345501678636693</v>
      </c>
      <c r="N397" s="7" t="str">
        <f>IF(예실[[#This Row],[평균대비배수]]="", "", IF(예실[[#This Row],[평균대비배수]]&gt;=튀는값배수기준, "원천확인", ""))</f>
        <v/>
      </c>
      <c r="O397" s="7" t="str">
        <f>예실[[#This Row],[계정코드]]&amp;"|"&amp;TEXT(예실[[#This Row],[월]], "yyyy-mm")</f>
        <v>6230|2026-06</v>
      </c>
      <c r="P397" s="29" t="str">
        <f>IFERROR(INDEX(보정[보정 값], MATCH(예실[[#This Row],[키]], 보정[키], 0)), "")</f>
        <v/>
      </c>
      <c r="Q397" s="29">
        <f>IF(예실[[#This Row],[보정값]]&lt;&gt;"", 예실[[#This Row],[보정값]], IF(예실[[#This Row],[실적]]="", "", 예실[[#This Row],[실적]]))</f>
        <v>6086000</v>
      </c>
    </row>
    <row r="398" spans="1:17">
      <c r="A398" t="s">
        <v>76</v>
      </c>
      <c r="B398" t="s">
        <v>77</v>
      </c>
      <c r="C398" s="6">
        <v>46204</v>
      </c>
      <c r="D398">
        <v>2026</v>
      </c>
      <c r="E398">
        <v>7</v>
      </c>
      <c r="F398">
        <v>3</v>
      </c>
      <c r="G398" s="5">
        <v>6000000</v>
      </c>
      <c r="H398" s="5">
        <v>5968000</v>
      </c>
      <c r="I398" t="s">
        <v>51</v>
      </c>
      <c r="J398" t="s">
        <v>52</v>
      </c>
      <c r="K398">
        <f>COUNTIFS(예실[계정코드], 예실[[#This Row],[계정코드]], 예실[월], 예실[[#This Row],[월]])</f>
        <v>1</v>
      </c>
      <c r="L398">
        <f>AVERAGEIFS(예실[실적], 예실[계정코드], 예실[[#This Row],[계정코드]])</f>
        <v>5882750</v>
      </c>
      <c r="M398" s="7">
        <f>IF(ISNUMBER(예실[[#This Row],[실적]]), 예실[[#This Row],[실적]]/예실[[#This Row],[계정평균]], "")</f>
        <v>1.014491521822277</v>
      </c>
      <c r="N398" s="7" t="str">
        <f>IF(예실[[#This Row],[평균대비배수]]="", "", IF(예실[[#This Row],[평균대비배수]]&gt;=튀는값배수기준, "원천확인", ""))</f>
        <v/>
      </c>
      <c r="O398" s="7" t="str">
        <f>예실[[#This Row],[계정코드]]&amp;"|"&amp;TEXT(예실[[#This Row],[월]], "yyyy-mm")</f>
        <v>6230|2026-07</v>
      </c>
      <c r="P398" s="29" t="str">
        <f>IFERROR(INDEX(보정[보정 값], MATCH(예실[[#This Row],[키]], 보정[키], 0)), "")</f>
        <v/>
      </c>
      <c r="Q398" s="29">
        <f>IF(예실[[#This Row],[보정값]]&lt;&gt;"", 예실[[#This Row],[보정값]], IF(예실[[#This Row],[실적]]="", "", 예실[[#This Row],[실적]]))</f>
        <v>5968000</v>
      </c>
    </row>
    <row r="399" spans="1:17">
      <c r="A399" t="s">
        <v>76</v>
      </c>
      <c r="B399" t="s">
        <v>77</v>
      </c>
      <c r="C399" s="6">
        <v>46235</v>
      </c>
      <c r="D399">
        <v>2026</v>
      </c>
      <c r="E399">
        <v>8</v>
      </c>
      <c r="F399">
        <v>3</v>
      </c>
      <c r="G399" s="5">
        <v>6000000</v>
      </c>
      <c r="H399" s="5">
        <v>6009000</v>
      </c>
      <c r="I399" t="s">
        <v>51</v>
      </c>
      <c r="J399" t="s">
        <v>52</v>
      </c>
      <c r="K399">
        <f>COUNTIFS(예실[계정코드], 예실[[#This Row],[계정코드]], 예실[월], 예실[[#This Row],[월]])</f>
        <v>1</v>
      </c>
      <c r="L399">
        <f>AVERAGEIFS(예실[실적], 예실[계정코드], 예실[[#This Row],[계정코드]])</f>
        <v>5882750</v>
      </c>
      <c r="M399" s="7">
        <f>IF(ISNUMBER(예실[[#This Row],[실적]]), 예실[[#This Row],[실적]]/예실[[#This Row],[계정평균]], "")</f>
        <v>1.0214610513790319</v>
      </c>
      <c r="N399" s="7" t="str">
        <f>IF(예실[[#This Row],[평균대비배수]]="", "", IF(예실[[#This Row],[평균대비배수]]&gt;=튀는값배수기준, "원천확인", ""))</f>
        <v/>
      </c>
      <c r="O399" s="7" t="str">
        <f>예실[[#This Row],[계정코드]]&amp;"|"&amp;TEXT(예실[[#This Row],[월]], "yyyy-mm")</f>
        <v>6230|2026-08</v>
      </c>
      <c r="P399" s="29" t="str">
        <f>IFERROR(INDEX(보정[보정 값], MATCH(예실[[#This Row],[키]], 보정[키], 0)), "")</f>
        <v/>
      </c>
      <c r="Q399" s="29">
        <f>IF(예실[[#This Row],[보정값]]&lt;&gt;"", 예실[[#This Row],[보정값]], IF(예실[[#This Row],[실적]]="", "", 예실[[#This Row],[실적]]))</f>
        <v>6009000</v>
      </c>
    </row>
    <row r="400" spans="1:17">
      <c r="A400" t="s">
        <v>76</v>
      </c>
      <c r="B400" t="s">
        <v>77</v>
      </c>
      <c r="C400" s="6">
        <v>46266</v>
      </c>
      <c r="D400">
        <v>2026</v>
      </c>
      <c r="E400">
        <v>9</v>
      </c>
      <c r="F400">
        <v>3</v>
      </c>
      <c r="G400" s="5">
        <v>6000000</v>
      </c>
      <c r="I400" t="s">
        <v>51</v>
      </c>
      <c r="J400" t="s">
        <v>52</v>
      </c>
      <c r="K400">
        <f>COUNTIFS(예실[계정코드], 예실[[#This Row],[계정코드]], 예실[월], 예실[[#This Row],[월]])</f>
        <v>1</v>
      </c>
      <c r="L400">
        <f>AVERAGEIFS(예실[실적], 예실[계정코드], 예실[[#This Row],[계정코드]])</f>
        <v>5882750</v>
      </c>
      <c r="M400" s="7" t="str">
        <f>IF(ISNUMBER(예실[[#This Row],[실적]]), 예실[[#This Row],[실적]]/예실[[#This Row],[계정평균]], "")</f>
        <v/>
      </c>
      <c r="N400" s="7" t="str">
        <f>IF(예실[[#This Row],[평균대비배수]]="", "", IF(예실[[#This Row],[평균대비배수]]&gt;=튀는값배수기준, "원천확인", ""))</f>
        <v/>
      </c>
      <c r="O400" s="7" t="str">
        <f>예실[[#This Row],[계정코드]]&amp;"|"&amp;TEXT(예실[[#This Row],[월]], "yyyy-mm")</f>
        <v>6230|2026-09</v>
      </c>
      <c r="P400" s="29" t="str">
        <f>IFERROR(INDEX(보정[보정 값], MATCH(예실[[#This Row],[키]], 보정[키], 0)), "")</f>
        <v/>
      </c>
      <c r="Q400" s="29" t="str">
        <f>IF(예실[[#This Row],[보정값]]&lt;&gt;"", 예실[[#This Row],[보정값]], IF(예실[[#This Row],[실적]]="", "", 예실[[#This Row],[실적]]))</f>
        <v/>
      </c>
    </row>
    <row r="401" spans="1:17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 s="5">
        <v>3000000</v>
      </c>
      <c r="H401" s="5">
        <v>2776000</v>
      </c>
      <c r="I401" t="s">
        <v>51</v>
      </c>
      <c r="J401" t="s">
        <v>52</v>
      </c>
      <c r="K401">
        <f>COUNTIFS(예실[계정코드], 예실[[#This Row],[계정코드]], 예실[월], 예실[[#This Row],[월]])</f>
        <v>1</v>
      </c>
      <c r="L401">
        <f>AVERAGEIFS(예실[실적], 예실[계정코드], 예실[[#This Row],[계정코드]])</f>
        <v>3052952.3809523811</v>
      </c>
      <c r="M401" s="7">
        <f>IF(ISNUMBER(예실[[#This Row],[실적]]), 예실[[#This Row],[실적]]/예실[[#This Row],[계정평균]], "")</f>
        <v>0.90928375343149481</v>
      </c>
      <c r="N401" s="7" t="str">
        <f>IF(예실[[#This Row],[평균대비배수]]="", "", IF(예실[[#This Row],[평균대비배수]]&gt;=튀는값배수기준, "원천확인", ""))</f>
        <v/>
      </c>
      <c r="O401" s="7" t="str">
        <f>예실[[#This Row],[계정코드]]&amp;"|"&amp;TEXT(예실[[#This Row],[월]], "yyyy-mm")</f>
        <v>6240|2025-01</v>
      </c>
      <c r="P401" s="29" t="str">
        <f>IFERROR(INDEX(보정[보정 값], MATCH(예실[[#This Row],[키]], 보정[키], 0)), "")</f>
        <v/>
      </c>
      <c r="Q401" s="29">
        <f>IF(예실[[#This Row],[보정값]]&lt;&gt;"", 예실[[#This Row],[보정값]], IF(예실[[#This Row],[실적]]="", "", 예실[[#This Row],[실적]]))</f>
        <v>2776000</v>
      </c>
    </row>
    <row r="402" spans="1:17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 s="5">
        <v>3000000</v>
      </c>
      <c r="H402" s="5">
        <v>2972000</v>
      </c>
      <c r="I402" t="s">
        <v>51</v>
      </c>
      <c r="J402" t="s">
        <v>52</v>
      </c>
      <c r="K402">
        <f>COUNTIFS(예실[계정코드], 예실[[#This Row],[계정코드]], 예실[월], 예실[[#This Row],[월]])</f>
        <v>1</v>
      </c>
      <c r="L402">
        <f>AVERAGEIFS(예실[실적], 예실[계정코드], 예실[[#This Row],[계정코드]])</f>
        <v>3052952.3809523811</v>
      </c>
      <c r="M402" s="7">
        <f>IF(ISNUMBER(예실[[#This Row],[실적]]), 예실[[#This Row],[실적]]/예실[[#This Row],[계정평균]], "")</f>
        <v>0.97348390316945344</v>
      </c>
      <c r="N402" s="7" t="str">
        <f>IF(예실[[#This Row],[평균대비배수]]="", "", IF(예실[[#This Row],[평균대비배수]]&gt;=튀는값배수기준, "원천확인", ""))</f>
        <v/>
      </c>
      <c r="O402" s="7" t="str">
        <f>예실[[#This Row],[계정코드]]&amp;"|"&amp;TEXT(예실[[#This Row],[월]], "yyyy-mm")</f>
        <v>6240|2025-02</v>
      </c>
      <c r="P402" s="29" t="str">
        <f>IFERROR(INDEX(보정[보정 값], MATCH(예실[[#This Row],[키]], 보정[키], 0)), "")</f>
        <v/>
      </c>
      <c r="Q402" s="29">
        <f>IF(예실[[#This Row],[보정값]]&lt;&gt;"", 예실[[#This Row],[보정값]], IF(예실[[#This Row],[실적]]="", "", 예실[[#This Row],[실적]]))</f>
        <v>2972000</v>
      </c>
    </row>
    <row r="403" spans="1:17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 s="5">
        <v>3000000</v>
      </c>
      <c r="H403" s="5">
        <v>2849000</v>
      </c>
      <c r="I403" t="s">
        <v>51</v>
      </c>
      <c r="J403" t="s">
        <v>52</v>
      </c>
      <c r="K403">
        <f>COUNTIFS(예실[계정코드], 예실[[#This Row],[계정코드]], 예실[월], 예실[[#This Row],[월]])</f>
        <v>1</v>
      </c>
      <c r="L403">
        <f>AVERAGEIFS(예실[실적], 예실[계정코드], 예실[[#This Row],[계정코드]])</f>
        <v>3052952.3809523811</v>
      </c>
      <c r="M403" s="7">
        <f>IF(ISNUMBER(예실[[#This Row],[실적]]), 예실[[#This Row],[실적]]/예실[[#This Row],[계정평균]], "")</f>
        <v>0.93319503369104062</v>
      </c>
      <c r="N403" s="7" t="str">
        <f>IF(예실[[#This Row],[평균대비배수]]="", "", IF(예실[[#This Row],[평균대비배수]]&gt;=튀는값배수기준, "원천확인", ""))</f>
        <v/>
      </c>
      <c r="O403" s="7" t="str">
        <f>예실[[#This Row],[계정코드]]&amp;"|"&amp;TEXT(예실[[#This Row],[월]], "yyyy-mm")</f>
        <v>6240|2025-03</v>
      </c>
      <c r="P403" s="29" t="str">
        <f>IFERROR(INDEX(보정[보정 값], MATCH(예실[[#This Row],[키]], 보정[키], 0)), "")</f>
        <v/>
      </c>
      <c r="Q403" s="29">
        <f>IF(예실[[#This Row],[보정값]]&lt;&gt;"", 예실[[#This Row],[보정값]], IF(예실[[#This Row],[실적]]="", "", 예실[[#This Row],[실적]]))</f>
        <v>2849000</v>
      </c>
    </row>
    <row r="404" spans="1:17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 s="5">
        <v>3000000</v>
      </c>
      <c r="H404" s="5">
        <v>2619000</v>
      </c>
      <c r="I404" t="s">
        <v>51</v>
      </c>
      <c r="J404" t="s">
        <v>52</v>
      </c>
      <c r="K404">
        <f>COUNTIFS(예실[계정코드], 예실[[#This Row],[계정코드]], 예실[월], 예실[[#This Row],[월]])</f>
        <v>1</v>
      </c>
      <c r="L404">
        <f>AVERAGEIFS(예실[실적], 예실[계정코드], 예실[[#This Row],[계정코드]])</f>
        <v>3052952.3809523811</v>
      </c>
      <c r="M404" s="7">
        <f>IF(ISNUMBER(예실[[#This Row],[실적]]), 예실[[#This Row],[실적]]/예실[[#This Row],[계정평균]], "")</f>
        <v>0.85785812328425248</v>
      </c>
      <c r="N404" s="7" t="str">
        <f>IF(예실[[#This Row],[평균대비배수]]="", "", IF(예실[[#This Row],[평균대비배수]]&gt;=튀는값배수기준, "원천확인", ""))</f>
        <v/>
      </c>
      <c r="O404" s="7" t="str">
        <f>예실[[#This Row],[계정코드]]&amp;"|"&amp;TEXT(예실[[#This Row],[월]], "yyyy-mm")</f>
        <v>6240|2025-04</v>
      </c>
      <c r="P404" s="29" t="str">
        <f>IFERROR(INDEX(보정[보정 값], MATCH(예실[[#This Row],[키]], 보정[키], 0)), "")</f>
        <v/>
      </c>
      <c r="Q404" s="29">
        <f>IF(예실[[#This Row],[보정값]]&lt;&gt;"", 예실[[#This Row],[보정값]], IF(예실[[#This Row],[실적]]="", "", 예실[[#This Row],[실적]]))</f>
        <v>2619000</v>
      </c>
    </row>
    <row r="405" spans="1:17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 s="5">
        <v>3000000</v>
      </c>
      <c r="H405" s="5">
        <v>3012000</v>
      </c>
      <c r="I405" t="s">
        <v>51</v>
      </c>
      <c r="J405" t="s">
        <v>52</v>
      </c>
      <c r="K405">
        <f>COUNTIFS(예실[계정코드], 예실[[#This Row],[계정코드]], 예실[월], 예실[[#This Row],[월]])</f>
        <v>1</v>
      </c>
      <c r="L405">
        <f>AVERAGEIFS(예실[실적], 예실[계정코드], 예실[[#This Row],[계정코드]])</f>
        <v>3052952.3809523811</v>
      </c>
      <c r="M405" s="7">
        <f>IF(ISNUMBER(예실[[#This Row],[실적]]), 예실[[#This Row],[실적]]/예실[[#This Row],[계정평균]], "")</f>
        <v>0.986585974544547</v>
      </c>
      <c r="N405" s="7" t="str">
        <f>IF(예실[[#This Row],[평균대비배수]]="", "", IF(예실[[#This Row],[평균대비배수]]&gt;=튀는값배수기준, "원천확인", ""))</f>
        <v/>
      </c>
      <c r="O405" s="7" t="str">
        <f>예실[[#This Row],[계정코드]]&amp;"|"&amp;TEXT(예실[[#This Row],[월]], "yyyy-mm")</f>
        <v>6240|2025-05</v>
      </c>
      <c r="P405" s="29" t="str">
        <f>IFERROR(INDEX(보정[보정 값], MATCH(예실[[#This Row],[키]], 보정[키], 0)), "")</f>
        <v/>
      </c>
      <c r="Q405" s="29">
        <f>IF(예실[[#This Row],[보정값]]&lt;&gt;"", 예실[[#This Row],[보정값]], IF(예실[[#This Row],[실적]]="", "", 예실[[#This Row],[실적]]))</f>
        <v>3012000</v>
      </c>
    </row>
    <row r="406" spans="1:17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 s="5">
        <v>3000000</v>
      </c>
      <c r="H406" s="5">
        <v>3029000</v>
      </c>
      <c r="I406" t="s">
        <v>51</v>
      </c>
      <c r="J406" t="s">
        <v>52</v>
      </c>
      <c r="K406">
        <f>COUNTIFS(예실[계정코드], 예실[[#This Row],[계정코드]], 예실[월], 예실[[#This Row],[월]])</f>
        <v>1</v>
      </c>
      <c r="L406">
        <f>AVERAGEIFS(예실[실적], 예실[계정코드], 예실[[#This Row],[계정코드]])</f>
        <v>3052952.3809523811</v>
      </c>
      <c r="M406" s="7">
        <f>IF(ISNUMBER(예실[[#This Row],[실적]]), 예실[[#This Row],[실적]]/예실[[#This Row],[계정평균]], "")</f>
        <v>0.99215435487896175</v>
      </c>
      <c r="N406" s="7" t="str">
        <f>IF(예실[[#This Row],[평균대비배수]]="", "", IF(예실[[#This Row],[평균대비배수]]&gt;=튀는값배수기준, "원천확인", ""))</f>
        <v/>
      </c>
      <c r="O406" s="7" t="str">
        <f>예실[[#This Row],[계정코드]]&amp;"|"&amp;TEXT(예실[[#This Row],[월]], "yyyy-mm")</f>
        <v>6240|2025-06</v>
      </c>
      <c r="P406" s="29" t="str">
        <f>IFERROR(INDEX(보정[보정 값], MATCH(예실[[#This Row],[키]], 보정[키], 0)), "")</f>
        <v/>
      </c>
      <c r="Q406" s="29">
        <f>IF(예실[[#This Row],[보정값]]&lt;&gt;"", 예실[[#This Row],[보정값]], IF(예실[[#This Row],[실적]]="", "", 예실[[#This Row],[실적]]))</f>
        <v>3029000</v>
      </c>
    </row>
    <row r="407" spans="1:17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 s="5">
        <v>3000000</v>
      </c>
      <c r="H407" s="5">
        <v>3018000</v>
      </c>
      <c r="I407" t="s">
        <v>51</v>
      </c>
      <c r="J407" t="s">
        <v>52</v>
      </c>
      <c r="K407">
        <f>COUNTIFS(예실[계정코드], 예실[[#This Row],[계정코드]], 예실[월], 예실[[#This Row],[월]])</f>
        <v>1</v>
      </c>
      <c r="L407">
        <f>AVERAGEIFS(예실[실적], 예실[계정코드], 예실[[#This Row],[계정코드]])</f>
        <v>3052952.3809523811</v>
      </c>
      <c r="M407" s="7">
        <f>IF(ISNUMBER(예실[[#This Row],[실적]]), 예실[[#This Row],[실적]]/예실[[#This Row],[계정평균]], "")</f>
        <v>0.98855128525081104</v>
      </c>
      <c r="N407" s="7" t="str">
        <f>IF(예실[[#This Row],[평균대비배수]]="", "", IF(예실[[#This Row],[평균대비배수]]&gt;=튀는값배수기준, "원천확인", ""))</f>
        <v/>
      </c>
      <c r="O407" s="7" t="str">
        <f>예실[[#This Row],[계정코드]]&amp;"|"&amp;TEXT(예실[[#This Row],[월]], "yyyy-mm")</f>
        <v>6240|2025-07</v>
      </c>
      <c r="P407" s="29" t="str">
        <f>IFERROR(INDEX(보정[보정 값], MATCH(예실[[#This Row],[키]], 보정[키], 0)), "")</f>
        <v/>
      </c>
      <c r="Q407" s="29">
        <f>IF(예실[[#This Row],[보정값]]&lt;&gt;"", 예실[[#This Row],[보정값]], IF(예실[[#This Row],[실적]]="", "", 예실[[#This Row],[실적]]))</f>
        <v>3018000</v>
      </c>
    </row>
    <row r="408" spans="1:17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 s="5">
        <v>3000000</v>
      </c>
      <c r="H408" s="5">
        <v>2787000</v>
      </c>
      <c r="I408" t="s">
        <v>51</v>
      </c>
      <c r="J408" t="s">
        <v>52</v>
      </c>
      <c r="K408">
        <f>COUNTIFS(예실[계정코드], 예실[[#This Row],[계정코드]], 예실[월], 예실[[#This Row],[월]])</f>
        <v>1</v>
      </c>
      <c r="L408">
        <f>AVERAGEIFS(예실[실적], 예실[계정코드], 예실[[#This Row],[계정코드]])</f>
        <v>3052952.3809523811</v>
      </c>
      <c r="M408" s="7">
        <f>IF(ISNUMBER(예실[[#This Row],[실적]]), 예실[[#This Row],[실적]]/예실[[#This Row],[계정평균]], "")</f>
        <v>0.91288682305964564</v>
      </c>
      <c r="N408" s="7" t="str">
        <f>IF(예실[[#This Row],[평균대비배수]]="", "", IF(예실[[#This Row],[평균대비배수]]&gt;=튀는값배수기준, "원천확인", ""))</f>
        <v/>
      </c>
      <c r="O408" s="7" t="str">
        <f>예실[[#This Row],[계정코드]]&amp;"|"&amp;TEXT(예실[[#This Row],[월]], "yyyy-mm")</f>
        <v>6240|2025-08</v>
      </c>
      <c r="P408" s="29" t="str">
        <f>IFERROR(INDEX(보정[보정 값], MATCH(예실[[#This Row],[키]], 보정[키], 0)), "")</f>
        <v/>
      </c>
      <c r="Q408" s="29">
        <f>IF(예실[[#This Row],[보정값]]&lt;&gt;"", 예실[[#This Row],[보정값]], IF(예실[[#This Row],[실적]]="", "", 예실[[#This Row],[실적]]))</f>
        <v>2787000</v>
      </c>
    </row>
    <row r="409" spans="1:17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 s="5">
        <v>3000000</v>
      </c>
      <c r="H409" s="5">
        <v>2888000</v>
      </c>
      <c r="I409" t="s">
        <v>51</v>
      </c>
      <c r="J409" t="s">
        <v>52</v>
      </c>
      <c r="K409">
        <f>COUNTIFS(예실[계정코드], 예실[[#This Row],[계정코드]], 예실[월], 예실[[#This Row],[월]])</f>
        <v>1</v>
      </c>
      <c r="L409">
        <f>AVERAGEIFS(예실[실적], 예실[계정코드], 예실[[#This Row],[계정코드]])</f>
        <v>3052952.3809523811</v>
      </c>
      <c r="M409" s="7">
        <f>IF(ISNUMBER(예실[[#This Row],[실적]]), 예실[[#This Row],[실적]]/예실[[#This Row],[계정평균]], "")</f>
        <v>0.94596955328175691</v>
      </c>
      <c r="N409" s="7" t="str">
        <f>IF(예실[[#This Row],[평균대비배수]]="", "", IF(예실[[#This Row],[평균대비배수]]&gt;=튀는값배수기준, "원천확인", ""))</f>
        <v/>
      </c>
      <c r="O409" s="7" t="str">
        <f>예실[[#This Row],[계정코드]]&amp;"|"&amp;TEXT(예실[[#This Row],[월]], "yyyy-mm")</f>
        <v>6240|2025-09</v>
      </c>
      <c r="P409" s="29" t="str">
        <f>IFERROR(INDEX(보정[보정 값], MATCH(예실[[#This Row],[키]], 보정[키], 0)), "")</f>
        <v/>
      </c>
      <c r="Q409" s="29">
        <f>IF(예실[[#This Row],[보정값]]&lt;&gt;"", 예실[[#This Row],[보정값]], IF(예실[[#This Row],[실적]]="", "", 예실[[#This Row],[실적]]))</f>
        <v>2888000</v>
      </c>
    </row>
    <row r="410" spans="1:17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 s="5">
        <v>3000000</v>
      </c>
      <c r="H410" s="5">
        <v>2822000</v>
      </c>
      <c r="I410" t="s">
        <v>51</v>
      </c>
      <c r="J410" t="s">
        <v>52</v>
      </c>
      <c r="K410">
        <f>COUNTIFS(예실[계정코드], 예실[[#This Row],[계정코드]], 예실[월], 예실[[#This Row],[월]])</f>
        <v>1</v>
      </c>
      <c r="L410">
        <f>AVERAGEIFS(예실[실적], 예실[계정코드], 예실[[#This Row],[계정코드]])</f>
        <v>3052952.3809523811</v>
      </c>
      <c r="M410" s="7">
        <f>IF(ISNUMBER(예실[[#This Row],[실적]]), 예실[[#This Row],[실적]]/예실[[#This Row],[계정평균]], "")</f>
        <v>0.92435113551285253</v>
      </c>
      <c r="N410" s="7" t="str">
        <f>IF(예실[[#This Row],[평균대비배수]]="", "", IF(예실[[#This Row],[평균대비배수]]&gt;=튀는값배수기준, "원천확인", ""))</f>
        <v/>
      </c>
      <c r="O410" s="7" t="str">
        <f>예실[[#This Row],[계정코드]]&amp;"|"&amp;TEXT(예실[[#This Row],[월]], "yyyy-mm")</f>
        <v>6240|2025-10</v>
      </c>
      <c r="P410" s="29" t="str">
        <f>IFERROR(INDEX(보정[보정 값], MATCH(예실[[#This Row],[키]], 보정[키], 0)), "")</f>
        <v/>
      </c>
      <c r="Q410" s="29">
        <f>IF(예실[[#This Row],[보정값]]&lt;&gt;"", 예실[[#This Row],[보정값]], IF(예실[[#This Row],[실적]]="", "", 예실[[#This Row],[실적]]))</f>
        <v>2822000</v>
      </c>
    </row>
    <row r="411" spans="1:17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 s="5">
        <v>3000000</v>
      </c>
      <c r="H411" s="5">
        <v>3082000</v>
      </c>
      <c r="I411" t="s">
        <v>51</v>
      </c>
      <c r="J411" t="s">
        <v>52</v>
      </c>
      <c r="K411">
        <f>COUNTIFS(예실[계정코드], 예실[[#This Row],[계정코드]], 예실[월], 예실[[#This Row],[월]])</f>
        <v>1</v>
      </c>
      <c r="L411">
        <f>AVERAGEIFS(예실[실적], 예실[계정코드], 예실[[#This Row],[계정코드]])</f>
        <v>3052952.3809523811</v>
      </c>
      <c r="M411" s="7">
        <f>IF(ISNUMBER(예실[[#This Row],[실적]]), 예실[[#This Row],[실적]]/예실[[#This Row],[계정평균]], "")</f>
        <v>1.0095145994509609</v>
      </c>
      <c r="N411" s="7" t="str">
        <f>IF(예실[[#This Row],[평균대비배수]]="", "", IF(예실[[#This Row],[평균대비배수]]&gt;=튀는값배수기준, "원천확인", ""))</f>
        <v/>
      </c>
      <c r="O411" s="7" t="str">
        <f>예실[[#This Row],[계정코드]]&amp;"|"&amp;TEXT(예실[[#This Row],[월]], "yyyy-mm")</f>
        <v>6240|2025-11</v>
      </c>
      <c r="P411" s="29" t="str">
        <f>IFERROR(INDEX(보정[보정 값], MATCH(예실[[#This Row],[키]], 보정[키], 0)), "")</f>
        <v/>
      </c>
      <c r="Q411" s="29">
        <f>IF(예실[[#This Row],[보정값]]&lt;&gt;"", 예실[[#This Row],[보정값]], IF(예실[[#This Row],[실적]]="", "", 예실[[#This Row],[실적]]))</f>
        <v>3082000</v>
      </c>
    </row>
    <row r="412" spans="1:17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 s="5">
        <v>3000000</v>
      </c>
      <c r="H412" s="5">
        <v>2668000</v>
      </c>
      <c r="I412" t="s">
        <v>51</v>
      </c>
      <c r="J412" t="s">
        <v>52</v>
      </c>
      <c r="K412">
        <f>COUNTIFS(예실[계정코드], 예실[[#This Row],[계정코드]], 예실[월], 예실[[#This Row],[월]])</f>
        <v>1</v>
      </c>
      <c r="L412">
        <f>AVERAGEIFS(예실[실적], 예실[계정코드], 예실[[#This Row],[계정코드]])</f>
        <v>3052952.3809523811</v>
      </c>
      <c r="M412" s="7">
        <f>IF(ISNUMBER(예실[[#This Row],[실적]]), 예실[[#This Row],[실적]]/예실[[#This Row],[계정평균]], "")</f>
        <v>0.87390816071874222</v>
      </c>
      <c r="N412" s="7" t="str">
        <f>IF(예실[[#This Row],[평균대비배수]]="", "", IF(예실[[#This Row],[평균대비배수]]&gt;=튀는값배수기준, "원천확인", ""))</f>
        <v/>
      </c>
      <c r="O412" s="7" t="str">
        <f>예실[[#This Row],[계정코드]]&amp;"|"&amp;TEXT(예실[[#This Row],[월]], "yyyy-mm")</f>
        <v>6240|2025-12</v>
      </c>
      <c r="P412" s="29" t="str">
        <f>IFERROR(INDEX(보정[보정 값], MATCH(예실[[#This Row],[키]], 보정[키], 0)), "")</f>
        <v/>
      </c>
      <c r="Q412" s="29">
        <f>IF(예실[[#This Row],[보정값]]&lt;&gt;"", 예실[[#This Row],[보정값]], IF(예실[[#This Row],[실적]]="", "", 예실[[#This Row],[실적]]))</f>
        <v>2668000</v>
      </c>
    </row>
    <row r="413" spans="1:17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 s="5">
        <v>3000000</v>
      </c>
      <c r="H413" s="5">
        <v>3053000</v>
      </c>
      <c r="I413" t="s">
        <v>51</v>
      </c>
      <c r="J413" t="s">
        <v>52</v>
      </c>
      <c r="K413">
        <f>COUNTIFS(예실[계정코드], 예실[[#This Row],[계정코드]], 예실[월], 예실[[#This Row],[월]])</f>
        <v>1</v>
      </c>
      <c r="L413">
        <f>AVERAGEIFS(예실[실적], 예실[계정코드], 예실[[#This Row],[계정코드]])</f>
        <v>3052952.3809523811</v>
      </c>
      <c r="M413" s="7">
        <f>IF(ISNUMBER(예실[[#This Row],[실적]]), 예실[[#This Row],[실적]]/예실[[#This Row],[계정평균]], "")</f>
        <v>1.0000155977040179</v>
      </c>
      <c r="N413" s="7" t="str">
        <f>IF(예실[[#This Row],[평균대비배수]]="", "", IF(예실[[#This Row],[평균대비배수]]&gt;=튀는값배수기준, "원천확인", ""))</f>
        <v/>
      </c>
      <c r="O413" s="7" t="str">
        <f>예실[[#This Row],[계정코드]]&amp;"|"&amp;TEXT(예실[[#This Row],[월]], "yyyy-mm")</f>
        <v>6240|2026-01</v>
      </c>
      <c r="P413" s="29" t="str">
        <f>IFERROR(INDEX(보정[보정 값], MATCH(예실[[#This Row],[키]], 보정[키], 0)), "")</f>
        <v/>
      </c>
      <c r="Q413" s="29">
        <f>IF(예실[[#This Row],[보정값]]&lt;&gt;"", 예실[[#This Row],[보정값]], IF(예실[[#This Row],[실적]]="", "", 예실[[#This Row],[실적]]))</f>
        <v>3053000</v>
      </c>
    </row>
    <row r="414" spans="1:17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 s="5">
        <v>3000000</v>
      </c>
      <c r="H414" s="5">
        <v>3011000</v>
      </c>
      <c r="I414" t="s">
        <v>51</v>
      </c>
      <c r="J414" t="s">
        <v>52</v>
      </c>
      <c r="K414">
        <f>COUNTIFS(예실[계정코드], 예실[[#This Row],[계정코드]], 예실[월], 예실[[#This Row],[월]])</f>
        <v>1</v>
      </c>
      <c r="L414">
        <f>AVERAGEIFS(예실[실적], 예실[계정코드], 예실[[#This Row],[계정코드]])</f>
        <v>3052952.3809523811</v>
      </c>
      <c r="M414" s="7">
        <f>IF(ISNUMBER(예실[[#This Row],[실적]]), 예실[[#This Row],[실적]]/예실[[#This Row],[계정평균]], "")</f>
        <v>0.98625842276016962</v>
      </c>
      <c r="N414" s="7" t="str">
        <f>IF(예실[[#This Row],[평균대비배수]]="", "", IF(예실[[#This Row],[평균대비배수]]&gt;=튀는값배수기준, "원천확인", ""))</f>
        <v/>
      </c>
      <c r="O414" s="7" t="str">
        <f>예실[[#This Row],[계정코드]]&amp;"|"&amp;TEXT(예실[[#This Row],[월]], "yyyy-mm")</f>
        <v>6240|2026-02</v>
      </c>
      <c r="P414" s="29" t="str">
        <f>IFERROR(INDEX(보정[보정 값], MATCH(예실[[#This Row],[키]], 보정[키], 0)), "")</f>
        <v/>
      </c>
      <c r="Q414" s="29">
        <f>IF(예실[[#This Row],[보정값]]&lt;&gt;"", 예실[[#This Row],[보정값]], IF(예실[[#This Row],[실적]]="", "", 예실[[#This Row],[실적]]))</f>
        <v>3011000</v>
      </c>
    </row>
    <row r="415" spans="1:17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 s="5">
        <v>3000000</v>
      </c>
      <c r="H415" s="5">
        <v>2657000</v>
      </c>
      <c r="I415" t="s">
        <v>51</v>
      </c>
      <c r="J415" t="s">
        <v>52</v>
      </c>
      <c r="K415">
        <f>COUNTIFS(예실[계정코드], 예실[[#This Row],[계정코드]], 예실[월], 예실[[#This Row],[월]])</f>
        <v>1</v>
      </c>
      <c r="L415">
        <f>AVERAGEIFS(예실[실적], 예실[계정코드], 예실[[#This Row],[계정코드]])</f>
        <v>3052952.3809523811</v>
      </c>
      <c r="M415" s="7">
        <f>IF(ISNUMBER(예실[[#This Row],[실적]]), 예실[[#This Row],[실적]]/예실[[#This Row],[계정평균]], "")</f>
        <v>0.8703050910905914</v>
      </c>
      <c r="N415" s="7" t="str">
        <f>IF(예실[[#This Row],[평균대비배수]]="", "", IF(예실[[#This Row],[평균대비배수]]&gt;=튀는값배수기준, "원천확인", ""))</f>
        <v/>
      </c>
      <c r="O415" s="7" t="str">
        <f>예실[[#This Row],[계정코드]]&amp;"|"&amp;TEXT(예실[[#This Row],[월]], "yyyy-mm")</f>
        <v>6240|2026-03</v>
      </c>
      <c r="P415" s="29" t="str">
        <f>IFERROR(INDEX(보정[보정 값], MATCH(예실[[#This Row],[키]], 보정[키], 0)), "")</f>
        <v/>
      </c>
      <c r="Q415" s="29">
        <f>IF(예실[[#This Row],[보정값]]&lt;&gt;"", 예실[[#This Row],[보정값]], IF(예실[[#This Row],[실적]]="", "", 예실[[#This Row],[실적]]))</f>
        <v>2657000</v>
      </c>
    </row>
    <row r="416" spans="1:17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 s="5">
        <v>3000000</v>
      </c>
      <c r="H416" s="5">
        <v>3043000</v>
      </c>
      <c r="I416" t="s">
        <v>51</v>
      </c>
      <c r="J416" t="s">
        <v>52</v>
      </c>
      <c r="K416">
        <f>COUNTIFS(예실[계정코드], 예실[[#This Row],[계정코드]], 예실[월], 예실[[#This Row],[월]])</f>
        <v>1</v>
      </c>
      <c r="L416">
        <f>AVERAGEIFS(예실[실적], 예실[계정코드], 예실[[#This Row],[계정코드]])</f>
        <v>3052952.3809523811</v>
      </c>
      <c r="M416" s="7">
        <f>IF(ISNUMBER(예실[[#This Row],[실적]]), 예실[[#This Row],[실적]]/예실[[#This Row],[계정평균]], "")</f>
        <v>0.99674007986024449</v>
      </c>
      <c r="N416" s="7" t="str">
        <f>IF(예실[[#This Row],[평균대비배수]]="", "", IF(예실[[#This Row],[평균대비배수]]&gt;=튀는값배수기준, "원천확인", ""))</f>
        <v/>
      </c>
      <c r="O416" s="7" t="str">
        <f>예실[[#This Row],[계정코드]]&amp;"|"&amp;TEXT(예실[[#This Row],[월]], "yyyy-mm")</f>
        <v>6240|2026-04</v>
      </c>
      <c r="P416" s="29" t="str">
        <f>IFERROR(INDEX(보정[보정 값], MATCH(예실[[#This Row],[키]], 보정[키], 0)), "")</f>
        <v/>
      </c>
      <c r="Q416" s="29">
        <f>IF(예실[[#This Row],[보정값]]&lt;&gt;"", 예실[[#This Row],[보정값]], IF(예실[[#This Row],[실적]]="", "", 예실[[#This Row],[실적]]))</f>
        <v>3043000</v>
      </c>
    </row>
    <row r="417" spans="1:17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 s="5">
        <v>3000000</v>
      </c>
      <c r="H417" s="5">
        <v>2643000</v>
      </c>
      <c r="I417" t="s">
        <v>51</v>
      </c>
      <c r="J417" t="s">
        <v>52</v>
      </c>
      <c r="K417">
        <f>COUNTIFS(예실[계정코드], 예실[[#This Row],[계정코드]], 예실[월], 예실[[#This Row],[월]])</f>
        <v>1</v>
      </c>
      <c r="L417">
        <f>AVERAGEIFS(예실[실적], 예실[계정코드], 예실[[#This Row],[계정코드]])</f>
        <v>3052952.3809523811</v>
      </c>
      <c r="M417" s="7">
        <f>IF(ISNUMBER(예실[[#This Row],[실적]]), 예실[[#This Row],[실적]]/예실[[#This Row],[계정평균]], "")</f>
        <v>0.86571936610930866</v>
      </c>
      <c r="N417" s="7" t="str">
        <f>IF(예실[[#This Row],[평균대비배수]]="", "", IF(예실[[#This Row],[평균대비배수]]&gt;=튀는값배수기준, "원천확인", ""))</f>
        <v/>
      </c>
      <c r="O417" s="7" t="str">
        <f>예실[[#This Row],[계정코드]]&amp;"|"&amp;TEXT(예실[[#This Row],[월]], "yyyy-mm")</f>
        <v>6240|2026-05</v>
      </c>
      <c r="P417" s="29" t="str">
        <f>IFERROR(INDEX(보정[보정 값], MATCH(예실[[#This Row],[키]], 보정[키], 0)), "")</f>
        <v/>
      </c>
      <c r="Q417" s="29">
        <f>IF(예실[[#This Row],[보정값]]&lt;&gt;"", 예실[[#This Row],[보정값]], IF(예실[[#This Row],[실적]]="", "", 예실[[#This Row],[실적]]))</f>
        <v>2643000</v>
      </c>
    </row>
    <row r="418" spans="1:17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 s="5">
        <v>3000000</v>
      </c>
      <c r="H418" s="5">
        <v>2649000</v>
      </c>
      <c r="I418" t="s">
        <v>51</v>
      </c>
      <c r="J418" t="s">
        <v>52</v>
      </c>
      <c r="K418">
        <f>COUNTIFS(예실[계정코드], 예실[[#This Row],[계정코드]], 예실[월], 예실[[#This Row],[월]])</f>
        <v>1</v>
      </c>
      <c r="L418">
        <f>AVERAGEIFS(예실[실적], 예실[계정코드], 예실[[#This Row],[계정코드]])</f>
        <v>3052952.3809523811</v>
      </c>
      <c r="M418" s="7">
        <f>IF(ISNUMBER(예실[[#This Row],[실적]]), 예실[[#This Row],[실적]]/예실[[#This Row],[계정평균]], "")</f>
        <v>0.86768467681557271</v>
      </c>
      <c r="N418" s="7" t="str">
        <f>IF(예실[[#This Row],[평균대비배수]]="", "", IF(예실[[#This Row],[평균대비배수]]&gt;=튀는값배수기준, "원천확인", ""))</f>
        <v/>
      </c>
      <c r="O418" s="7" t="str">
        <f>예실[[#This Row],[계정코드]]&amp;"|"&amp;TEXT(예실[[#This Row],[월]], "yyyy-mm")</f>
        <v>6240|2026-06</v>
      </c>
      <c r="P418" s="29" t="str">
        <f>IFERROR(INDEX(보정[보정 값], MATCH(예실[[#This Row],[키]], 보정[키], 0)), "")</f>
        <v/>
      </c>
      <c r="Q418" s="29">
        <f>IF(예실[[#This Row],[보정값]]&lt;&gt;"", 예실[[#This Row],[보정값]], IF(예실[[#This Row],[실적]]="", "", 예실[[#This Row],[실적]]))</f>
        <v>2649000</v>
      </c>
    </row>
    <row r="419" spans="1:17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 s="5">
        <v>3000000</v>
      </c>
      <c r="H419" s="5">
        <v>2956000</v>
      </c>
      <c r="I419" t="s">
        <v>51</v>
      </c>
      <c r="J419" t="s">
        <v>52</v>
      </c>
      <c r="K419">
        <f>COUNTIFS(예실[계정코드], 예실[[#This Row],[계정코드]], 예실[월], 예실[[#This Row],[월]])</f>
        <v>1</v>
      </c>
      <c r="L419">
        <f>AVERAGEIFS(예실[실적], 예실[계정코드], 예실[[#This Row],[계정코드]])</f>
        <v>3052952.3809523811</v>
      </c>
      <c r="M419" s="7">
        <f>IF(ISNUMBER(예실[[#This Row],[실적]]), 예실[[#This Row],[실적]]/예실[[#This Row],[계정평균]], "")</f>
        <v>0.96824307461941594</v>
      </c>
      <c r="N419" s="7" t="str">
        <f>IF(예실[[#This Row],[평균대비배수]]="", "", IF(예실[[#This Row],[평균대비배수]]&gt;=튀는값배수기준, "원천확인", ""))</f>
        <v/>
      </c>
      <c r="O419" s="7" t="str">
        <f>예실[[#This Row],[계정코드]]&amp;"|"&amp;TEXT(예실[[#This Row],[월]], "yyyy-mm")</f>
        <v>6240|2026-07</v>
      </c>
      <c r="P419" s="29" t="str">
        <f>IFERROR(INDEX(보정[보정 값], MATCH(예실[[#This Row],[키]], 보정[키], 0)), "")</f>
        <v/>
      </c>
      <c r="Q419" s="29">
        <f>IF(예실[[#This Row],[보정값]]&lt;&gt;"", 예실[[#This Row],[보정값]], IF(예실[[#This Row],[실적]]="", "", 예실[[#This Row],[실적]]))</f>
        <v>2956000</v>
      </c>
    </row>
    <row r="420" spans="1:17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 s="5">
        <v>3000000</v>
      </c>
      <c r="H420" s="5">
        <v>2978000</v>
      </c>
      <c r="I420" t="s">
        <v>51</v>
      </c>
      <c r="J420" t="s">
        <v>52</v>
      </c>
      <c r="K420">
        <f>COUNTIFS(예실[계정코드], 예실[[#This Row],[계정코드]], 예실[월], 예실[[#This Row],[월]])</f>
        <v>1</v>
      </c>
      <c r="L420">
        <f>AVERAGEIFS(예실[실적], 예실[계정코드], 예실[[#This Row],[계정코드]])</f>
        <v>3052952.3809523811</v>
      </c>
      <c r="M420" s="7">
        <f>IF(ISNUMBER(예실[[#This Row],[실적]]), 예실[[#This Row],[실적]]/예실[[#This Row],[계정평균]], "")</f>
        <v>0.97544921387571748</v>
      </c>
      <c r="N420" s="7" t="str">
        <f>IF(예실[[#This Row],[평균대비배수]]="", "", IF(예실[[#This Row],[평균대비배수]]&gt;=튀는값배수기준, "원천확인", ""))</f>
        <v/>
      </c>
      <c r="O420" s="7" t="str">
        <f>예실[[#This Row],[계정코드]]&amp;"|"&amp;TEXT(예실[[#This Row],[월]], "yyyy-mm")</f>
        <v>6240|2026-08</v>
      </c>
      <c r="P420" s="29" t="str">
        <f>IFERROR(INDEX(보정[보정 값], MATCH(예실[[#This Row],[키]], 보정[키], 0)), "")</f>
        <v/>
      </c>
      <c r="Q420" s="29">
        <f>IF(예실[[#This Row],[보정값]]&lt;&gt;"", 예실[[#This Row],[보정값]], IF(예실[[#This Row],[실적]]="", "", 예실[[#This Row],[실적]]))</f>
        <v>2978000</v>
      </c>
    </row>
    <row r="421" spans="1:17">
      <c r="A421" t="s">
        <v>78</v>
      </c>
      <c r="B421" t="s">
        <v>79</v>
      </c>
      <c r="C421" s="6">
        <v>46266</v>
      </c>
      <c r="D421">
        <v>2026</v>
      </c>
      <c r="E421">
        <v>9</v>
      </c>
      <c r="F421">
        <v>3</v>
      </c>
      <c r="G421" s="5">
        <v>3000000</v>
      </c>
      <c r="H421" s="5">
        <v>6600000</v>
      </c>
      <c r="I421" t="s">
        <v>51</v>
      </c>
      <c r="J421" t="s">
        <v>52</v>
      </c>
      <c r="K421">
        <f>COUNTIFS(예실[계정코드], 예실[[#This Row],[계정코드]], 예실[월], 예실[[#This Row],[월]])</f>
        <v>1</v>
      </c>
      <c r="L421">
        <f>AVERAGEIFS(예실[실적], 예실[계정코드], 예실[[#This Row],[계정코드]])</f>
        <v>3052952.3809523811</v>
      </c>
      <c r="M421" s="7">
        <f>IF(ISNUMBER(예실[[#This Row],[실적]]), 예실[[#This Row],[실적]]/예실[[#This Row],[계정평균]], "")</f>
        <v>2.1618417768904417</v>
      </c>
      <c r="N421" s="7" t="str">
        <f>IF(예실[[#This Row],[평균대비배수]]="", "", IF(예실[[#This Row],[평균대비배수]]&gt;=튀는값배수기준, "원천확인", ""))</f>
        <v/>
      </c>
      <c r="O421" s="7" t="str">
        <f>예실[[#This Row],[계정코드]]&amp;"|"&amp;TEXT(예실[[#This Row],[월]], "yyyy-mm")</f>
        <v>6240|2026-09</v>
      </c>
      <c r="P421" s="29" t="str">
        <f>IFERROR(INDEX(보정[보정 값], MATCH(예실[[#This Row],[키]], 보정[키], 0)), "")</f>
        <v/>
      </c>
      <c r="Q421" s="29">
        <f>IF(예실[[#This Row],[보정값]]&lt;&gt;"", 예실[[#This Row],[보정값]], IF(예실[[#This Row],[실적]]="", "", 예실[[#This Row],[실적]]))</f>
        <v>6600000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10</vt:i4>
      </vt:variant>
    </vt:vector>
  </HeadingPairs>
  <TitlesOfParts>
    <vt:vector size="17" baseType="lpstr">
      <vt:lpstr>README</vt:lpstr>
      <vt:lpstr>Settings</vt:lpstr>
      <vt:lpstr>계정마스터</vt:lpstr>
      <vt:lpstr>예산_원본</vt:lpstr>
      <vt:lpstr>실적_원본</vt:lpstr>
      <vt:lpstr>보정</vt:lpstr>
      <vt:lpstr>예실</vt:lpstr>
      <vt:lpstr>누계금액기준</vt:lpstr>
      <vt:lpstr>누계중대금액기준</vt:lpstr>
      <vt:lpstr>누계차이율기준</vt:lpstr>
      <vt:lpstr>당월금액기준</vt:lpstr>
      <vt:lpstr>당월중대금액기준</vt:lpstr>
      <vt:lpstr>당월차이율기준</vt:lpstr>
      <vt:lpstr>연속개월기준</vt:lpstr>
      <vt:lpstr>예산여유율기준</vt:lpstr>
      <vt:lpstr>전년대비악화기준</vt:lpstr>
      <vt:lpstr>튀는값배수기준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2026-10-06T09:29:22Z</dcterms:modified>
</cp:coreProperties>
</file>